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Розрахунок бюджету проєкту ОСББ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<sst xmlns="http://schemas.openxmlformats.org/spreadsheetml/2006/main" count="133" uniqueCount="79">
  <si>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</si>
  <si>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</si>
  <si>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</si>
  <si>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</si>
  <si>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</si>
  <si>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</si>
  <si>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</si>
  <si>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</si>
  <si>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</si>
  <si>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</si>
  <si>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</si>
  <si>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</si>
  <si>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</si>
  <si>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indexed="10"/>
        <rFont val="Century Gothic"/>
        <family val="2"/>
      </rPr>
      <t xml:space="preserve"> (цю суму ви вносите у форму подання проєкту)</t>
    </r>
    <r>
      <rPr>
        <b/>
        <sz val="14"/>
        <color indexed="8"/>
        <rFont val="Century Gothic"/>
        <family val="2"/>
      </rPr>
      <t>:</t>
    </r>
  </si>
  <si>
    <t>Провід ПВ 3 50</t>
  </si>
  <si>
    <t>Труба двошар. гофр. KF 09050 FA KOPOFLEX</t>
  </si>
  <si>
    <t>Кріплення до гофри 50мм (пач 25шт)</t>
  </si>
  <si>
    <t>Дюбель 6х40</t>
  </si>
  <si>
    <t>Хомут з кільцем 5х200  (100шт)</t>
  </si>
  <si>
    <t>Корпус мет. ЩМП-4.4.1-0 36 УХЛ3 400х400х150 IP31</t>
  </si>
  <si>
    <t>Авт. Вим. ВА47-150 1Р 125А 15кА С</t>
  </si>
  <si>
    <t>Гільза 50 мідна</t>
  </si>
  <si>
    <t>Термоусадж. трубка ТУТ 20/10 чорний</t>
  </si>
  <si>
    <t>Наконечник 50х10 мідний</t>
  </si>
  <si>
    <t>Термоусадж. трубка ТУТ 16/8  чорний</t>
  </si>
  <si>
    <t>Провід ПВ-1 6</t>
  </si>
  <si>
    <t>Клемник магістральний SV 95 з кришкою</t>
  </si>
  <si>
    <t xml:space="preserve">Авт.вим.2Р 40А </t>
  </si>
  <si>
    <t>Шина 0  7-отв. на DIN-рейку</t>
  </si>
  <si>
    <t>Щит 250х250х140</t>
  </si>
  <si>
    <t>Панель монтажна 500х745 (оцинк) для ЩМП-1684</t>
  </si>
  <si>
    <t>Перемикач ПЦ-4-400А</t>
  </si>
  <si>
    <t>Провід ПВ 3 95</t>
  </si>
  <si>
    <t>Наконечник 95х10 мідний</t>
  </si>
  <si>
    <t>Контакт 400А</t>
  </si>
  <si>
    <t>Запобіжник ПН 2 400А</t>
  </si>
  <si>
    <t>Ізолятор ступінчатий 4-40</t>
  </si>
  <si>
    <t>Шина ШМТ 5Х25</t>
  </si>
  <si>
    <t xml:space="preserve">Авт.вим. 3Р 160А </t>
  </si>
  <si>
    <t>Термоусадж. трубка ТТУ 50/25 чорна</t>
  </si>
  <si>
    <t>Ізострічка ПВХ синя 20м</t>
  </si>
  <si>
    <t>Ізострічка 0,14х17мм чорна 20м</t>
  </si>
  <si>
    <t>Ізострічка 0,14х17мм червона 20м</t>
  </si>
  <si>
    <t>DIN рейка 1м</t>
  </si>
  <si>
    <t xml:space="preserve">Авт.вим. 2Р 32А </t>
  </si>
  <si>
    <t xml:space="preserve">Авт.вим. 2Р 16А </t>
  </si>
  <si>
    <t xml:space="preserve">Авт.вим. 2Р 10А </t>
  </si>
  <si>
    <t xml:space="preserve">Авт.вим. 2Р 04A </t>
  </si>
  <si>
    <t>Кабель ВВГп нг 2х1,5</t>
  </si>
  <si>
    <t>Кабель ВВГп нг 3х1,5</t>
  </si>
  <si>
    <t>Гофротруба д16 нг</t>
  </si>
  <si>
    <t>Колодка клемная 6А</t>
  </si>
  <si>
    <t>Світильник НПП 60-1001 з решіткою IP65</t>
  </si>
  <si>
    <t>Світильник світлодіодний с датчиком</t>
  </si>
  <si>
    <t>км</t>
  </si>
  <si>
    <t>уп.</t>
  </si>
  <si>
    <t>шт</t>
  </si>
  <si>
    <t>м</t>
  </si>
  <si>
    <t>Перепаковка ВРП</t>
  </si>
  <si>
    <t>од</t>
  </si>
  <si>
    <t>од.</t>
  </si>
  <si>
    <t>Прожектор 50Вт</t>
  </si>
  <si>
    <t>Лампа світодіодна 10W 6400К Е27</t>
  </si>
  <si>
    <t>Вим.1-кл ВС20-1-0-ФСр для зовн.встан.IP54</t>
  </si>
  <si>
    <t>Коробка розпаячна КМ41233 для о/п 100х100х50мм</t>
  </si>
  <si>
    <t>Фотореле ФР 602 макс. навантаження 2200 Вт, IP44</t>
  </si>
  <si>
    <t>Кабельний канал пластик 12х12</t>
  </si>
  <si>
    <t>Авт.вим. 3Р 80А</t>
  </si>
  <si>
    <t>Метізна продукція</t>
  </si>
  <si>
    <t>Заміна силового проводу живлення ( вкл. демонтаж старого проводу) на стояках</t>
  </si>
  <si>
    <t>Заміна щітів поверхових</t>
  </si>
  <si>
    <t>Заміна проводки освітленння</t>
  </si>
  <si>
    <t>Установка світильників</t>
  </si>
  <si>
    <t>Установка прожектора</t>
  </si>
  <si>
    <t>Установка фотоелемента</t>
  </si>
  <si>
    <t>Гільзування</t>
  </si>
  <si>
    <t>Опресовка накінечникіа</t>
  </si>
  <si>
    <t>компл</t>
  </si>
  <si>
    <t>Заміна проводки в домі пр. І.Мазепи, буд. 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</si>
</sst>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шт/уп&quot;"/>
    <numFmt numFmtId="16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entury Gothic"/>
      <family val="2"/>
    </font>
    <font>
      <b/>
      <sz val="14"/>
      <color indexed="8"/>
      <name val="Century Gothic"/>
      <family val="2"/>
    </font>
    <font>
      <sz val="14"/>
      <name val="Century Gothic"/>
      <family val="2"/>
    </font>
    <font>
      <b/>
      <i/>
      <sz val="14"/>
      <name val="Century Gothic"/>
      <family val="2"/>
    </font>
    <font>
      <sz val="12"/>
      <color indexed="8"/>
      <name val="Times New Roman"/>
      <family val="1"/>
    </font>
    <font>
      <sz val="14"/>
      <color indexed="8"/>
      <name val="Century Gothic"/>
      <family val="2"/>
    </font>
    <font>
      <b/>
      <sz val="14"/>
      <color indexed="49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3.2"/>
      <color indexed="30"/>
      <name val="Calibri"/>
      <family val="2"/>
    </font>
    <font>
      <u val="single"/>
      <sz val="13.2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Century Gothic"/>
      <family val="2"/>
    </font>
    <font>
      <sz val="14"/>
      <color theme="1"/>
      <name val="Century Gothic"/>
      <family val="2"/>
    </font>
    <font>
      <b/>
      <sz val="14"/>
      <color theme="4"/>
      <name val="Century Gothic"/>
      <family val="2"/>
    </font>
    <font>
      <b/>
      <sz val="14"/>
      <color theme="1"/>
      <name val="Century Gothic"/>
      <family val="2"/>
    </font>
    <font>
      <b/>
      <sz val="14"/>
      <color rgb="FF00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5" fillId="33" borderId="0" xfId="0" applyFont="1" applyFill="1" applyBorder="1" applyAlignment="1">
      <alignment wrapText="1"/>
    </xf>
    <xf numFmtId="2" fontId="45" fillId="33" borderId="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right" vertical="center" wrapText="1"/>
    </xf>
    <xf numFmtId="2" fontId="48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Border="1" applyAlignment="1">
      <alignment vertical="center"/>
    </xf>
    <xf numFmtId="165" fontId="0" fillId="0" borderId="13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4" fontId="0" fillId="0" borderId="14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0" fontId="0" fillId="0" borderId="17" xfId="0" applyNumberFormat="1" applyFont="1" applyBorder="1" applyAlignment="1">
      <alignment vertical="top" wrapText="1"/>
    </xf>
    <xf numFmtId="165" fontId="0" fillId="0" borderId="15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2" fontId="47" fillId="33" borderId="19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165" fontId="0" fillId="0" borderId="11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2" fontId="47" fillId="33" borderId="11" xfId="0" applyNumberFormat="1" applyFont="1" applyFill="1" applyBorder="1" applyAlignment="1">
      <alignment horizontal="right" vertical="center" wrapText="1"/>
    </xf>
    <xf numFmtId="2" fontId="47" fillId="33" borderId="12" xfId="0" applyNumberFormat="1" applyFont="1" applyFill="1" applyBorder="1" applyAlignment="1">
      <alignment horizontal="right" vertical="center" wrapText="1"/>
    </xf>
    <xf numFmtId="2" fontId="47" fillId="33" borderId="15" xfId="0" applyNumberFormat="1" applyFont="1" applyFill="1" applyBorder="1" applyAlignment="1">
      <alignment horizontal="right" vertical="center" wrapText="1"/>
    </xf>
    <xf numFmtId="2" fontId="48" fillId="33" borderId="11" xfId="0" applyNumberFormat="1" applyFont="1" applyFill="1" applyBorder="1" applyAlignment="1">
      <alignment horizontal="right" vertical="center" wrapText="1"/>
    </xf>
    <xf numFmtId="2" fontId="48" fillId="33" borderId="12" xfId="0" applyNumberFormat="1" applyFont="1" applyFill="1" applyBorder="1" applyAlignment="1">
      <alignment horizontal="right" vertical="center" wrapText="1"/>
    </xf>
    <xf numFmtId="2" fontId="48" fillId="33" borderId="15" xfId="0" applyNumberFormat="1" applyFont="1" applyFill="1" applyBorder="1" applyAlignment="1">
      <alignment horizontal="right" vertical="center" wrapText="1"/>
    </xf>
    <xf numFmtId="2" fontId="47" fillId="33" borderId="10" xfId="0" applyNumberFormat="1" applyFont="1" applyFill="1" applyBorder="1" applyAlignment="1">
      <alignment horizontal="right" vertical="center" wrapText="1"/>
    </xf>
    <xf numFmtId="2" fontId="49" fillId="33" borderId="10" xfId="0" applyNumberFormat="1" applyFont="1" applyFill="1" applyBorder="1" applyAlignment="1">
      <alignment horizontal="right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2" fontId="49" fillId="33" borderId="21" xfId="0" applyNumberFormat="1" applyFont="1" applyFill="1" applyBorder="1" applyAlignment="1">
      <alignment horizontal="center" vertical="center" wrapText="1"/>
    </xf>
    <xf numFmtId="2" fontId="49" fillId="33" borderId="19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2" fontId="47" fillId="33" borderId="22" xfId="0" applyNumberFormat="1" applyFont="1" applyFill="1" applyBorder="1" applyAlignment="1">
      <alignment horizontal="right" vertical="center" wrapText="1"/>
    </xf>
    <xf numFmtId="2" fontId="47" fillId="33" borderId="23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zoomScale="120" zoomScaleNormal="120" zoomScalePageLayoutView="0" workbookViewId="0" topLeftCell="A1">
      <selection activeCell="G61" sqref="G61"/>
    </sheetView>
  </sheetViews>
  <sheetFormatPr defaultColWidth="9.140625" defaultRowHeight="15"/>
  <cols>
    <col min="1" max="1" width="5.140625" style="1" customWidth="1"/>
    <col min="2" max="2" width="69.57421875" style="1" customWidth="1"/>
    <col min="3" max="3" width="15.00390625" style="1" customWidth="1"/>
    <col min="4" max="4" width="13.8515625" style="1" customWidth="1"/>
    <col min="5" max="5" width="13.7109375" style="2" customWidth="1"/>
    <col min="6" max="6" width="16.140625" style="2" customWidth="1"/>
    <col min="7" max="7" width="23.8515625" style="1" customWidth="1"/>
    <col min="8" max="16384" width="9.140625" style="1" customWidth="1"/>
  </cols>
  <sheetData>
    <row r="1" spans="1:6" ht="18">
      <c r="A1" s="64" t="s">
        <v>78</v>
      </c>
      <c r="B1" s="64"/>
      <c r="C1" s="64"/>
      <c r="D1" s="64"/>
      <c r="E1" s="64"/>
      <c r="F1" s="64"/>
    </row>
    <row r="2" spans="1:6" ht="54" customHeight="1">
      <c r="A2" s="65" t="s">
        <v>0</v>
      </c>
      <c r="B2" s="63" t="s">
        <v>8</v>
      </c>
      <c r="C2" s="63" t="s">
        <v>2</v>
      </c>
      <c r="D2" s="63" t="s">
        <v>4</v>
      </c>
      <c r="E2" s="66" t="s">
        <v>1</v>
      </c>
      <c r="F2" s="66" t="s">
        <v>9</v>
      </c>
    </row>
    <row r="3" spans="1:6" ht="15" customHeight="1">
      <c r="A3" s="65"/>
      <c r="B3" s="63"/>
      <c r="C3" s="63"/>
      <c r="D3" s="63"/>
      <c r="E3" s="66"/>
      <c r="F3" s="66"/>
    </row>
    <row r="4" spans="1:18" ht="18">
      <c r="A4" s="3">
        <v>1</v>
      </c>
      <c r="B4" s="28" t="s">
        <v>14</v>
      </c>
      <c r="C4" s="30">
        <v>1.525</v>
      </c>
      <c r="D4" s="31" t="s">
        <v>54</v>
      </c>
      <c r="E4" s="32">
        <v>216463.626</v>
      </c>
      <c r="F4" s="30">
        <f>C4*E4</f>
        <v>330107.02965</v>
      </c>
      <c r="G4" s="10"/>
      <c r="H4" s="10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8">
      <c r="A5" s="3">
        <v>2</v>
      </c>
      <c r="B5" s="28" t="s">
        <v>15</v>
      </c>
      <c r="C5" s="30">
        <v>0.2</v>
      </c>
      <c r="D5" s="31" t="s">
        <v>54</v>
      </c>
      <c r="E5" s="32">
        <v>16506.825</v>
      </c>
      <c r="F5" s="30">
        <f aca="true" t="shared" si="0" ref="F5:F43">C5*E5</f>
        <v>3301.3650000000002</v>
      </c>
      <c r="G5" s="10"/>
      <c r="H5" s="10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8">
      <c r="A6" s="3">
        <v>3</v>
      </c>
      <c r="B6" s="28" t="s">
        <v>16</v>
      </c>
      <c r="C6" s="30">
        <v>8</v>
      </c>
      <c r="D6" s="31" t="s">
        <v>55</v>
      </c>
      <c r="E6" s="33">
        <v>122.47879999999999</v>
      </c>
      <c r="F6" s="30">
        <f t="shared" si="0"/>
        <v>979.8303999999999</v>
      </c>
      <c r="G6" s="10"/>
      <c r="H6" s="10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8">
      <c r="A7" s="3">
        <v>4</v>
      </c>
      <c r="B7" s="27" t="s">
        <v>17</v>
      </c>
      <c r="C7" s="30">
        <v>8</v>
      </c>
      <c r="D7" s="35">
        <v>100</v>
      </c>
      <c r="E7" s="33">
        <v>24.5364</v>
      </c>
      <c r="F7" s="30">
        <f t="shared" si="0"/>
        <v>196.2912</v>
      </c>
      <c r="G7" s="10"/>
      <c r="H7" s="10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8">
      <c r="A8" s="3">
        <v>5</v>
      </c>
      <c r="B8" s="27" t="s">
        <v>18</v>
      </c>
      <c r="C8" s="30">
        <v>8</v>
      </c>
      <c r="D8" s="31" t="s">
        <v>55</v>
      </c>
      <c r="E8" s="33">
        <v>68.75</v>
      </c>
      <c r="F8" s="30">
        <f t="shared" si="0"/>
        <v>550</v>
      </c>
      <c r="G8" s="10"/>
      <c r="H8" s="10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">
      <c r="A9" s="3">
        <v>6</v>
      </c>
      <c r="B9" s="27" t="s">
        <v>19</v>
      </c>
      <c r="C9" s="30">
        <v>3</v>
      </c>
      <c r="D9" s="31" t="s">
        <v>56</v>
      </c>
      <c r="E9" s="33">
        <v>867.9942000000001</v>
      </c>
      <c r="F9" s="30">
        <f t="shared" si="0"/>
        <v>2603.9826000000003</v>
      </c>
      <c r="G9" s="10"/>
      <c r="H9" s="10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8">
      <c r="A10" s="3">
        <v>7</v>
      </c>
      <c r="B10" s="27" t="s">
        <v>20</v>
      </c>
      <c r="C10" s="30">
        <v>9</v>
      </c>
      <c r="D10" s="31" t="s">
        <v>56</v>
      </c>
      <c r="E10" s="33">
        <v>238.26470000000003</v>
      </c>
      <c r="F10" s="30">
        <f t="shared" si="0"/>
        <v>2144.3823</v>
      </c>
      <c r="G10" s="10"/>
      <c r="H10" s="10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8">
      <c r="A11" s="3">
        <v>8</v>
      </c>
      <c r="B11" s="27" t="s">
        <v>21</v>
      </c>
      <c r="C11" s="30">
        <v>3</v>
      </c>
      <c r="D11" s="31" t="s">
        <v>56</v>
      </c>
      <c r="E11" s="33">
        <v>27.5209</v>
      </c>
      <c r="F11" s="30">
        <f t="shared" si="0"/>
        <v>82.5627</v>
      </c>
      <c r="G11" s="10"/>
      <c r="H11" s="10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8">
      <c r="A12" s="3">
        <v>9</v>
      </c>
      <c r="B12" s="27" t="s">
        <v>22</v>
      </c>
      <c r="C12" s="30">
        <v>1</v>
      </c>
      <c r="D12" s="31" t="s">
        <v>57</v>
      </c>
      <c r="E12" s="33">
        <v>19.113500000000002</v>
      </c>
      <c r="F12" s="30">
        <f t="shared" si="0"/>
        <v>19.113500000000002</v>
      </c>
      <c r="G12" s="10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8">
      <c r="A13" s="3">
        <v>10</v>
      </c>
      <c r="B13" s="27" t="s">
        <v>23</v>
      </c>
      <c r="C13" s="30">
        <v>30</v>
      </c>
      <c r="D13" s="31" t="s">
        <v>56</v>
      </c>
      <c r="E13" s="33">
        <v>37.4904</v>
      </c>
      <c r="F13" s="30">
        <f t="shared" si="0"/>
        <v>1124.712</v>
      </c>
      <c r="G13" s="10"/>
      <c r="H13" s="10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8">
      <c r="A14" s="3">
        <v>11</v>
      </c>
      <c r="B14" s="27" t="s">
        <v>24</v>
      </c>
      <c r="C14" s="30">
        <v>1</v>
      </c>
      <c r="D14" s="31" t="s">
        <v>57</v>
      </c>
      <c r="E14" s="33">
        <v>11.8237</v>
      </c>
      <c r="F14" s="30">
        <f t="shared" si="0"/>
        <v>11.8237</v>
      </c>
      <c r="G14" s="10"/>
      <c r="H14" s="10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8">
      <c r="A15" s="3">
        <v>12</v>
      </c>
      <c r="B15" s="27" t="s">
        <v>25</v>
      </c>
      <c r="C15" s="30">
        <v>0.4</v>
      </c>
      <c r="D15" s="31" t="s">
        <v>54</v>
      </c>
      <c r="E15" s="32">
        <v>24391.6835</v>
      </c>
      <c r="F15" s="30">
        <f t="shared" si="0"/>
        <v>9756.6734</v>
      </c>
      <c r="G15" s="10"/>
      <c r="H15" s="10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8">
      <c r="A16" s="3">
        <v>13</v>
      </c>
      <c r="B16" s="27" t="s">
        <v>26</v>
      </c>
      <c r="C16" s="30">
        <v>54</v>
      </c>
      <c r="D16" s="31" t="s">
        <v>56</v>
      </c>
      <c r="E16" s="33">
        <v>175.99660000000003</v>
      </c>
      <c r="F16" s="30">
        <f t="shared" si="0"/>
        <v>9503.816400000002</v>
      </c>
      <c r="G16" s="10"/>
      <c r="H16" s="10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8">
      <c r="A17" s="3">
        <v>14</v>
      </c>
      <c r="B17" s="27" t="s">
        <v>27</v>
      </c>
      <c r="C17" s="30">
        <v>216</v>
      </c>
      <c r="D17" s="31" t="s">
        <v>56</v>
      </c>
      <c r="E17" s="33">
        <v>109.4453</v>
      </c>
      <c r="F17" s="30">
        <f t="shared" si="0"/>
        <v>23640.1848</v>
      </c>
      <c r="G17" s="10"/>
      <c r="H17" s="10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8">
      <c r="A18" s="3">
        <v>15</v>
      </c>
      <c r="B18" s="27" t="s">
        <v>28</v>
      </c>
      <c r="C18" s="30">
        <v>108</v>
      </c>
      <c r="D18" s="31" t="s">
        <v>56</v>
      </c>
      <c r="E18" s="33">
        <v>20.5707</v>
      </c>
      <c r="F18" s="30">
        <f t="shared" si="0"/>
        <v>2221.6356</v>
      </c>
      <c r="G18" s="10"/>
      <c r="H18" s="10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8">
      <c r="A19" s="3">
        <v>16</v>
      </c>
      <c r="B19" s="27" t="s">
        <v>29</v>
      </c>
      <c r="C19" s="30">
        <v>27</v>
      </c>
      <c r="D19" s="31" t="s">
        <v>56</v>
      </c>
      <c r="E19" s="33">
        <v>476.25</v>
      </c>
      <c r="F19" s="30">
        <f t="shared" si="0"/>
        <v>12858.75</v>
      </c>
      <c r="G19" s="10"/>
      <c r="H19" s="10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8">
      <c r="A20" s="3">
        <v>17</v>
      </c>
      <c r="B20" s="27" t="s">
        <v>30</v>
      </c>
      <c r="C20" s="30">
        <v>2</v>
      </c>
      <c r="D20" s="31" t="s">
        <v>56</v>
      </c>
      <c r="E20" s="33">
        <v>430.53000000000003</v>
      </c>
      <c r="F20" s="30">
        <f t="shared" si="0"/>
        <v>861.0600000000001</v>
      </c>
      <c r="G20" s="10"/>
      <c r="H20" s="10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8">
      <c r="A21" s="3">
        <v>18</v>
      </c>
      <c r="B21" s="27" t="s">
        <v>31</v>
      </c>
      <c r="C21" s="30">
        <v>2</v>
      </c>
      <c r="D21" s="31" t="s">
        <v>56</v>
      </c>
      <c r="E21" s="32">
        <v>4122.4327</v>
      </c>
      <c r="F21" s="30">
        <f t="shared" si="0"/>
        <v>8244.8654</v>
      </c>
      <c r="G21" s="10"/>
      <c r="H21" s="10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8">
      <c r="A22" s="3">
        <v>19</v>
      </c>
      <c r="B22" s="27" t="s">
        <v>32</v>
      </c>
      <c r="C22" s="30">
        <v>0.018</v>
      </c>
      <c r="D22" s="31" t="s">
        <v>54</v>
      </c>
      <c r="E22" s="32">
        <v>357694.8396</v>
      </c>
      <c r="F22" s="30">
        <f t="shared" si="0"/>
        <v>6438.5071128</v>
      </c>
      <c r="G22" s="10"/>
      <c r="H22" s="10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">
      <c r="A23" s="3">
        <v>20</v>
      </c>
      <c r="B23" s="27" t="s">
        <v>33</v>
      </c>
      <c r="C23" s="30">
        <v>36</v>
      </c>
      <c r="D23" s="31" t="s">
        <v>56</v>
      </c>
      <c r="E23" s="33">
        <v>73.6981</v>
      </c>
      <c r="F23" s="30">
        <f t="shared" si="0"/>
        <v>2653.1315999999997</v>
      </c>
      <c r="G23" s="10"/>
      <c r="H23" s="10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8">
      <c r="A24" s="3">
        <v>21</v>
      </c>
      <c r="B24" s="27" t="s">
        <v>34</v>
      </c>
      <c r="C24" s="30">
        <v>12</v>
      </c>
      <c r="D24" s="31" t="s">
        <v>56</v>
      </c>
      <c r="E24" s="33">
        <v>150.4696</v>
      </c>
      <c r="F24" s="30">
        <f t="shared" si="0"/>
        <v>1805.6352000000002</v>
      </c>
      <c r="G24" s="10"/>
      <c r="H24" s="10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8">
      <c r="A25" s="3">
        <v>22</v>
      </c>
      <c r="B25" s="27" t="s">
        <v>35</v>
      </c>
      <c r="C25" s="30">
        <v>6</v>
      </c>
      <c r="D25" s="31" t="s">
        <v>56</v>
      </c>
      <c r="E25" s="33">
        <v>149.606</v>
      </c>
      <c r="F25" s="30">
        <f t="shared" si="0"/>
        <v>897.636</v>
      </c>
      <c r="G25" s="10"/>
      <c r="H25" s="10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8">
      <c r="A26" s="3">
        <v>23</v>
      </c>
      <c r="B26" s="27" t="s">
        <v>36</v>
      </c>
      <c r="C26" s="30">
        <v>2</v>
      </c>
      <c r="D26" s="31" t="s">
        <v>56</v>
      </c>
      <c r="E26" s="33">
        <v>127.1016</v>
      </c>
      <c r="F26" s="30">
        <f t="shared" si="0"/>
        <v>254.2032</v>
      </c>
      <c r="G26" s="10"/>
      <c r="H26" s="10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8">
      <c r="A27" s="3">
        <v>24</v>
      </c>
      <c r="B27" s="27" t="s">
        <v>37</v>
      </c>
      <c r="C27" s="30">
        <v>2</v>
      </c>
      <c r="D27" s="31" t="s">
        <v>57</v>
      </c>
      <c r="E27" s="33">
        <v>484.41610000000003</v>
      </c>
      <c r="F27" s="30">
        <f t="shared" si="0"/>
        <v>968.8322000000001</v>
      </c>
      <c r="G27" s="10"/>
      <c r="H27" s="10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8">
      <c r="A28" s="3">
        <v>25</v>
      </c>
      <c r="B28" s="27" t="s">
        <v>38</v>
      </c>
      <c r="C28" s="30">
        <v>3</v>
      </c>
      <c r="D28" s="31" t="s">
        <v>56</v>
      </c>
      <c r="E28" s="32">
        <v>2509.4946</v>
      </c>
      <c r="F28" s="30">
        <f t="shared" si="0"/>
        <v>7528.4838</v>
      </c>
      <c r="G28" s="10"/>
      <c r="H28" s="10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8">
      <c r="A29" s="3">
        <v>26</v>
      </c>
      <c r="B29" s="27" t="s">
        <v>39</v>
      </c>
      <c r="C29" s="30">
        <v>2</v>
      </c>
      <c r="D29" s="31" t="s">
        <v>56</v>
      </c>
      <c r="E29" s="33">
        <v>57.251599999999996</v>
      </c>
      <c r="F29" s="30">
        <f t="shared" si="0"/>
        <v>114.50319999999999</v>
      </c>
      <c r="G29" s="10"/>
      <c r="H29" s="10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8">
      <c r="A30" s="3">
        <v>27</v>
      </c>
      <c r="B30" s="27" t="s">
        <v>40</v>
      </c>
      <c r="C30" s="30">
        <v>5</v>
      </c>
      <c r="D30" s="31" t="s">
        <v>56</v>
      </c>
      <c r="E30" s="33">
        <v>25.146</v>
      </c>
      <c r="F30" s="30">
        <f t="shared" si="0"/>
        <v>125.73</v>
      </c>
      <c r="G30" s="10"/>
      <c r="H30" s="10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8">
      <c r="A31" s="3">
        <v>28</v>
      </c>
      <c r="B31" s="27" t="s">
        <v>41</v>
      </c>
      <c r="C31" s="30">
        <v>5</v>
      </c>
      <c r="D31" s="31" t="s">
        <v>56</v>
      </c>
      <c r="E31" s="33">
        <v>25.146</v>
      </c>
      <c r="F31" s="30">
        <f t="shared" si="0"/>
        <v>125.73</v>
      </c>
      <c r="G31" s="10"/>
      <c r="H31" s="10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8">
      <c r="A32" s="3">
        <v>29</v>
      </c>
      <c r="B32" s="27" t="s">
        <v>42</v>
      </c>
      <c r="C32" s="30">
        <v>5</v>
      </c>
      <c r="D32" s="31" t="s">
        <v>56</v>
      </c>
      <c r="E32" s="33">
        <v>25.146</v>
      </c>
      <c r="F32" s="30">
        <f t="shared" si="0"/>
        <v>125.73</v>
      </c>
      <c r="G32" s="10"/>
      <c r="H32" s="10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8">
      <c r="A33" s="3">
        <v>30</v>
      </c>
      <c r="B33" s="27" t="s">
        <v>43</v>
      </c>
      <c r="C33" s="30">
        <v>35</v>
      </c>
      <c r="D33" s="31" t="s">
        <v>56</v>
      </c>
      <c r="E33" s="33">
        <v>30.1799</v>
      </c>
      <c r="F33" s="30">
        <f t="shared" si="0"/>
        <v>1056.2965</v>
      </c>
      <c r="G33" s="10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8">
      <c r="A34" s="3">
        <v>31</v>
      </c>
      <c r="B34" s="27" t="s">
        <v>44</v>
      </c>
      <c r="C34" s="30">
        <v>1</v>
      </c>
      <c r="D34" s="31" t="s">
        <v>56</v>
      </c>
      <c r="E34" s="33">
        <v>113.76</v>
      </c>
      <c r="F34" s="30">
        <f t="shared" si="0"/>
        <v>113.76</v>
      </c>
      <c r="G34" s="10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8">
      <c r="A35" s="3">
        <v>32</v>
      </c>
      <c r="B35" s="27" t="s">
        <v>45</v>
      </c>
      <c r="C35" s="30">
        <v>2</v>
      </c>
      <c r="D35" s="31" t="s">
        <v>56</v>
      </c>
      <c r="E35" s="33">
        <v>115.7478</v>
      </c>
      <c r="F35" s="30">
        <f t="shared" si="0"/>
        <v>231.4956</v>
      </c>
      <c r="G35" s="10"/>
      <c r="H35" s="10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8">
      <c r="A36" s="3">
        <v>33</v>
      </c>
      <c r="B36" s="27" t="s">
        <v>46</v>
      </c>
      <c r="C36" s="30">
        <v>2</v>
      </c>
      <c r="D36" s="31" t="s">
        <v>56</v>
      </c>
      <c r="E36" s="33">
        <v>118.71</v>
      </c>
      <c r="F36" s="30">
        <f t="shared" si="0"/>
        <v>237.42</v>
      </c>
      <c r="G36" s="10"/>
      <c r="H36" s="10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8">
      <c r="A37" s="3">
        <v>34</v>
      </c>
      <c r="B37" s="27" t="s">
        <v>47</v>
      </c>
      <c r="C37" s="30">
        <v>2</v>
      </c>
      <c r="D37" s="31" t="s">
        <v>56</v>
      </c>
      <c r="E37" s="33">
        <v>105.5497</v>
      </c>
      <c r="F37" s="30">
        <f t="shared" si="0"/>
        <v>211.0994</v>
      </c>
      <c r="G37" s="10"/>
      <c r="H37" s="10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8">
      <c r="A38" s="3">
        <v>35</v>
      </c>
      <c r="B38" s="27" t="s">
        <v>48</v>
      </c>
      <c r="C38" s="30">
        <v>0.55</v>
      </c>
      <c r="D38" s="31" t="s">
        <v>54</v>
      </c>
      <c r="E38" s="32">
        <v>14415.274700000002</v>
      </c>
      <c r="F38" s="30">
        <f t="shared" si="0"/>
        <v>7928.401085000001</v>
      </c>
      <c r="G38" s="10"/>
      <c r="H38" s="10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8">
      <c r="A39" s="3">
        <v>36</v>
      </c>
      <c r="B39" s="27" t="s">
        <v>49</v>
      </c>
      <c r="C39" s="30">
        <v>0.1</v>
      </c>
      <c r="D39" s="31" t="s">
        <v>54</v>
      </c>
      <c r="E39" s="32">
        <v>21298.369899999998</v>
      </c>
      <c r="F39" s="30">
        <f t="shared" si="0"/>
        <v>2129.83699</v>
      </c>
      <c r="G39" s="10"/>
      <c r="H39" s="10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8">
      <c r="A40" s="3">
        <v>37</v>
      </c>
      <c r="B40" s="27" t="s">
        <v>50</v>
      </c>
      <c r="C40" s="30">
        <v>0.3</v>
      </c>
      <c r="D40" s="31" t="s">
        <v>54</v>
      </c>
      <c r="E40" s="32">
        <v>2514.6</v>
      </c>
      <c r="F40" s="30">
        <f t="shared" si="0"/>
        <v>754.38</v>
      </c>
      <c r="G40" s="10"/>
      <c r="H40" s="10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8">
      <c r="A41" s="3">
        <v>38</v>
      </c>
      <c r="B41" s="27" t="s">
        <v>51</v>
      </c>
      <c r="C41" s="30">
        <v>12</v>
      </c>
      <c r="D41" s="31" t="s">
        <v>56</v>
      </c>
      <c r="E41" s="33">
        <v>14.312899999999999</v>
      </c>
      <c r="F41" s="30">
        <f t="shared" si="0"/>
        <v>171.7548</v>
      </c>
      <c r="G41" s="10"/>
      <c r="H41" s="10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8">
      <c r="A42" s="3">
        <v>39</v>
      </c>
      <c r="B42" s="27" t="s">
        <v>52</v>
      </c>
      <c r="C42" s="30">
        <v>24</v>
      </c>
      <c r="D42" s="31" t="s">
        <v>56</v>
      </c>
      <c r="E42" s="33">
        <v>107.8484</v>
      </c>
      <c r="F42" s="30">
        <f t="shared" si="0"/>
        <v>2588.3616</v>
      </c>
      <c r="G42" s="10"/>
      <c r="H42" s="10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8">
      <c r="A43" s="3">
        <v>40</v>
      </c>
      <c r="B43" s="27" t="s">
        <v>53</v>
      </c>
      <c r="C43" s="30">
        <v>39</v>
      </c>
      <c r="D43" s="31" t="s">
        <v>56</v>
      </c>
      <c r="E43" s="33">
        <v>229.2317</v>
      </c>
      <c r="F43" s="30">
        <f t="shared" si="0"/>
        <v>8940.0363</v>
      </c>
      <c r="G43" s="11"/>
      <c r="H43" s="11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32" ht="18">
      <c r="A44" s="5"/>
      <c r="B44" s="13"/>
      <c r="C44" s="12"/>
      <c r="D44" s="1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8"/>
      <c r="S44" s="38">
        <v>1</v>
      </c>
      <c r="T44" s="39"/>
      <c r="U44" s="39"/>
      <c r="V44" s="39"/>
      <c r="W44" s="39"/>
      <c r="X44" s="40"/>
      <c r="Y44" s="41" t="s">
        <v>59</v>
      </c>
      <c r="Z44" s="42"/>
      <c r="AA44" s="15">
        <v>27000</v>
      </c>
      <c r="AB44" s="43">
        <f>S44*AA44</f>
        <v>27000</v>
      </c>
      <c r="AC44" s="44"/>
      <c r="AD44" s="44"/>
      <c r="AE44" s="44"/>
      <c r="AF44" s="45"/>
    </row>
    <row r="45" spans="1:18" ht="18">
      <c r="A45" s="3"/>
      <c r="B45" s="36" t="s">
        <v>3</v>
      </c>
      <c r="C45" s="37"/>
      <c r="D45" s="37"/>
      <c r="E45" s="37"/>
      <c r="F45" s="34">
        <f>SUM(F4:F44)</f>
        <v>453609.04323779984</v>
      </c>
      <c r="G45" s="16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6" ht="18" customHeight="1">
      <c r="A46" s="52" t="s">
        <v>7</v>
      </c>
      <c r="B46" s="52"/>
      <c r="C46" s="52"/>
      <c r="D46" s="52"/>
      <c r="E46" s="52"/>
      <c r="F46" s="4">
        <f>F47-F45</f>
        <v>45360.904323780036</v>
      </c>
    </row>
    <row r="47" spans="1:6" ht="18" customHeight="1">
      <c r="A47" s="53" t="s">
        <v>13</v>
      </c>
      <c r="B47" s="53"/>
      <c r="C47" s="53"/>
      <c r="D47" s="53"/>
      <c r="E47" s="53"/>
      <c r="F47" s="9">
        <f>F45*1.1</f>
        <v>498969.9475615799</v>
      </c>
    </row>
    <row r="48" spans="1:6" ht="18">
      <c r="A48" s="6"/>
      <c r="B48" s="60"/>
      <c r="C48" s="60"/>
      <c r="D48" s="60"/>
      <c r="E48" s="60"/>
      <c r="F48" s="60"/>
    </row>
    <row r="49" spans="1:6" ht="54" customHeight="1">
      <c r="A49" s="54" t="s">
        <v>0</v>
      </c>
      <c r="B49" s="56" t="s">
        <v>10</v>
      </c>
      <c r="C49" s="56" t="s">
        <v>2</v>
      </c>
      <c r="D49" s="56" t="s">
        <v>4</v>
      </c>
      <c r="E49" s="58" t="s">
        <v>1</v>
      </c>
      <c r="F49" s="58" t="s">
        <v>11</v>
      </c>
    </row>
    <row r="50" spans="1:6" ht="18" customHeight="1">
      <c r="A50" s="55"/>
      <c r="B50" s="57"/>
      <c r="C50" s="57"/>
      <c r="D50" s="57"/>
      <c r="E50" s="59"/>
      <c r="F50" s="59"/>
    </row>
    <row r="51" spans="1:18" ht="18">
      <c r="A51" s="3">
        <v>1</v>
      </c>
      <c r="B51" s="27" t="s">
        <v>61</v>
      </c>
      <c r="C51" s="30">
        <v>3</v>
      </c>
      <c r="D51" s="31" t="s">
        <v>56</v>
      </c>
      <c r="E51" s="32">
        <v>1481.3280000000002</v>
      </c>
      <c r="F51" s="30">
        <f>C51*E51</f>
        <v>4443.984</v>
      </c>
      <c r="G51" s="10"/>
      <c r="H51" s="10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8">
      <c r="A52" s="3">
        <v>2</v>
      </c>
      <c r="B52" s="27" t="s">
        <v>62</v>
      </c>
      <c r="C52" s="30">
        <v>24</v>
      </c>
      <c r="D52" s="31" t="s">
        <v>56</v>
      </c>
      <c r="E52" s="33">
        <v>35.6362</v>
      </c>
      <c r="F52" s="30">
        <f aca="true" t="shared" si="1" ref="F52:F67">C52*E52</f>
        <v>855.2688</v>
      </c>
      <c r="G52" s="10"/>
      <c r="H52" s="10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8">
      <c r="A53" s="3">
        <v>3</v>
      </c>
      <c r="B53" s="27" t="s">
        <v>63</v>
      </c>
      <c r="C53" s="30">
        <v>7</v>
      </c>
      <c r="D53" s="31" t="s">
        <v>56</v>
      </c>
      <c r="E53" s="33">
        <v>68.56</v>
      </c>
      <c r="F53" s="30">
        <f t="shared" si="1"/>
        <v>479.92</v>
      </c>
      <c r="G53" s="10"/>
      <c r="H53" s="10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8">
      <c r="A54" s="3">
        <v>4</v>
      </c>
      <c r="B54" s="27" t="s">
        <v>64</v>
      </c>
      <c r="C54" s="30">
        <v>10</v>
      </c>
      <c r="D54" s="31" t="s">
        <v>56</v>
      </c>
      <c r="E54" s="33">
        <v>27.432000000000002</v>
      </c>
      <c r="F54" s="30">
        <f t="shared" si="1"/>
        <v>274.32000000000005</v>
      </c>
      <c r="G54" s="10"/>
      <c r="H54" s="10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8">
      <c r="A55" s="3">
        <v>5</v>
      </c>
      <c r="B55" s="27" t="s">
        <v>65</v>
      </c>
      <c r="C55" s="30">
        <v>3</v>
      </c>
      <c r="D55" s="31" t="s">
        <v>56</v>
      </c>
      <c r="E55" s="33">
        <v>180.929</v>
      </c>
      <c r="F55" s="30">
        <f t="shared" si="1"/>
        <v>542.787</v>
      </c>
      <c r="G55" s="10"/>
      <c r="H55" s="10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8">
      <c r="A56" s="3">
        <v>6</v>
      </c>
      <c r="B56" s="27" t="s">
        <v>66</v>
      </c>
      <c r="C56" s="30">
        <v>0.12</v>
      </c>
      <c r="D56" s="31" t="s">
        <v>54</v>
      </c>
      <c r="E56" s="32">
        <v>3200.4</v>
      </c>
      <c r="F56" s="30">
        <f t="shared" si="1"/>
        <v>384.048</v>
      </c>
      <c r="G56" s="10"/>
      <c r="H56" s="10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8">
      <c r="A57" s="3">
        <v>7</v>
      </c>
      <c r="B57" s="27" t="s">
        <v>67</v>
      </c>
      <c r="C57" s="30">
        <v>3</v>
      </c>
      <c r="D57" s="31" t="s">
        <v>56</v>
      </c>
      <c r="E57" s="32">
        <v>1529.4864</v>
      </c>
      <c r="F57" s="30">
        <f t="shared" si="1"/>
        <v>4588.4592</v>
      </c>
      <c r="G57" s="10"/>
      <c r="H57" s="10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8">
      <c r="A58" s="3">
        <v>8</v>
      </c>
      <c r="B58" s="27" t="s">
        <v>68</v>
      </c>
      <c r="C58" s="30">
        <v>2</v>
      </c>
      <c r="D58" s="31" t="s">
        <v>77</v>
      </c>
      <c r="E58" s="32">
        <v>1000</v>
      </c>
      <c r="F58" s="30">
        <f t="shared" si="1"/>
        <v>2000</v>
      </c>
      <c r="G58" s="10"/>
      <c r="H58" s="10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8" customHeight="1">
      <c r="A59" s="3">
        <v>9</v>
      </c>
      <c r="B59" s="27" t="s">
        <v>69</v>
      </c>
      <c r="C59" s="30">
        <v>1525</v>
      </c>
      <c r="D59" s="31" t="s">
        <v>57</v>
      </c>
      <c r="E59" s="32">
        <v>45</v>
      </c>
      <c r="F59" s="30">
        <f t="shared" si="1"/>
        <v>68625</v>
      </c>
      <c r="G59" s="10"/>
      <c r="H59" s="22"/>
      <c r="I59" s="12"/>
      <c r="J59" s="12"/>
      <c r="K59" s="12"/>
      <c r="L59" s="12"/>
      <c r="M59" s="12"/>
      <c r="N59" s="12"/>
      <c r="O59" s="12"/>
      <c r="P59" s="12"/>
      <c r="Q59" s="12"/>
      <c r="R59" s="18"/>
    </row>
    <row r="60" spans="1:18" ht="18">
      <c r="A60" s="3">
        <v>10</v>
      </c>
      <c r="B60" s="27" t="s">
        <v>70</v>
      </c>
      <c r="C60" s="30">
        <v>27</v>
      </c>
      <c r="D60" s="31" t="s">
        <v>56</v>
      </c>
      <c r="E60" s="32">
        <v>1750</v>
      </c>
      <c r="F60" s="30">
        <f t="shared" si="1"/>
        <v>47250</v>
      </c>
      <c r="G60" s="10"/>
      <c r="H60" s="22"/>
      <c r="I60" s="12"/>
      <c r="J60" s="12"/>
      <c r="K60" s="12"/>
      <c r="L60" s="12"/>
      <c r="M60" s="12"/>
      <c r="N60" s="12"/>
      <c r="O60" s="12"/>
      <c r="P60" s="12"/>
      <c r="Q60" s="12"/>
      <c r="R60" s="18"/>
    </row>
    <row r="61" spans="1:18" ht="18">
      <c r="A61" s="3">
        <v>11</v>
      </c>
      <c r="B61" s="27" t="s">
        <v>71</v>
      </c>
      <c r="C61" s="30">
        <v>610</v>
      </c>
      <c r="D61" s="31" t="s">
        <v>57</v>
      </c>
      <c r="E61" s="32">
        <v>38</v>
      </c>
      <c r="F61" s="30">
        <f t="shared" si="1"/>
        <v>23180</v>
      </c>
      <c r="G61" s="10"/>
      <c r="H61" s="22"/>
      <c r="I61" s="12"/>
      <c r="J61" s="12"/>
      <c r="K61" s="12"/>
      <c r="L61" s="12"/>
      <c r="M61" s="12"/>
      <c r="N61" s="12"/>
      <c r="O61" s="12"/>
      <c r="P61" s="12"/>
      <c r="Q61" s="12"/>
      <c r="R61" s="18"/>
    </row>
    <row r="62" spans="1:18" ht="18">
      <c r="A62" s="3">
        <v>12</v>
      </c>
      <c r="B62" s="27" t="s">
        <v>72</v>
      </c>
      <c r="C62" s="30">
        <v>73</v>
      </c>
      <c r="D62" s="31" t="s">
        <v>56</v>
      </c>
      <c r="E62" s="32">
        <v>85</v>
      </c>
      <c r="F62" s="30">
        <f t="shared" si="1"/>
        <v>6205</v>
      </c>
      <c r="G62" s="10"/>
      <c r="H62" s="22"/>
      <c r="I62" s="12"/>
      <c r="J62" s="12"/>
      <c r="K62" s="12"/>
      <c r="L62" s="12"/>
      <c r="M62" s="12"/>
      <c r="N62" s="12"/>
      <c r="O62" s="12"/>
      <c r="P62" s="12"/>
      <c r="Q62" s="12"/>
      <c r="R62" s="18"/>
    </row>
    <row r="63" spans="1:18" ht="18">
      <c r="A63" s="3">
        <v>13</v>
      </c>
      <c r="B63" s="27" t="s">
        <v>73</v>
      </c>
      <c r="C63" s="30">
        <v>3</v>
      </c>
      <c r="D63" s="31" t="s">
        <v>56</v>
      </c>
      <c r="E63" s="32">
        <v>250</v>
      </c>
      <c r="F63" s="30">
        <f t="shared" si="1"/>
        <v>750</v>
      </c>
      <c r="G63" s="10"/>
      <c r="H63" s="22"/>
      <c r="I63" s="12"/>
      <c r="J63" s="12"/>
      <c r="K63" s="12"/>
      <c r="L63" s="12"/>
      <c r="M63" s="12"/>
      <c r="N63" s="12"/>
      <c r="O63" s="12"/>
      <c r="P63" s="12"/>
      <c r="Q63" s="12"/>
      <c r="R63" s="18"/>
    </row>
    <row r="64" spans="1:18" ht="18">
      <c r="A64" s="3">
        <v>14</v>
      </c>
      <c r="B64" s="27" t="s">
        <v>74</v>
      </c>
      <c r="C64" s="30">
        <v>3</v>
      </c>
      <c r="D64" s="31" t="s">
        <v>56</v>
      </c>
      <c r="E64" s="32">
        <v>180</v>
      </c>
      <c r="F64" s="30">
        <f t="shared" si="1"/>
        <v>540</v>
      </c>
      <c r="G64" s="10"/>
      <c r="H64" s="22"/>
      <c r="I64" s="12"/>
      <c r="J64" s="12"/>
      <c r="K64" s="12"/>
      <c r="L64" s="12"/>
      <c r="M64" s="12"/>
      <c r="N64" s="12"/>
      <c r="O64" s="12"/>
      <c r="P64" s="12"/>
      <c r="Q64" s="12"/>
      <c r="R64" s="18"/>
    </row>
    <row r="65" spans="1:18" ht="18">
      <c r="A65" s="3">
        <v>15</v>
      </c>
      <c r="B65" s="27" t="s">
        <v>75</v>
      </c>
      <c r="C65" s="30">
        <v>12</v>
      </c>
      <c r="D65" s="31" t="s">
        <v>56</v>
      </c>
      <c r="E65" s="32">
        <v>100</v>
      </c>
      <c r="F65" s="30">
        <f t="shared" si="1"/>
        <v>1200</v>
      </c>
      <c r="G65" s="10"/>
      <c r="H65" s="22"/>
      <c r="I65" s="12"/>
      <c r="J65" s="12"/>
      <c r="K65" s="12"/>
      <c r="L65" s="12"/>
      <c r="M65" s="12"/>
      <c r="N65" s="12"/>
      <c r="O65" s="12"/>
      <c r="P65" s="12"/>
      <c r="Q65" s="12"/>
      <c r="R65" s="18"/>
    </row>
    <row r="66" spans="1:18" ht="18">
      <c r="A66" s="3">
        <v>16</v>
      </c>
      <c r="B66" s="27" t="s">
        <v>58</v>
      </c>
      <c r="C66" s="27">
        <v>1</v>
      </c>
      <c r="D66" s="28" t="s">
        <v>60</v>
      </c>
      <c r="E66" s="27">
        <v>52000</v>
      </c>
      <c r="F66" s="27">
        <f t="shared" si="1"/>
        <v>52000</v>
      </c>
      <c r="G66" s="11"/>
      <c r="H66" s="25"/>
      <c r="I66" s="14"/>
      <c r="J66" s="14"/>
      <c r="K66" s="14"/>
      <c r="L66" s="14"/>
      <c r="M66" s="14"/>
      <c r="N66" s="14"/>
      <c r="O66" s="14"/>
      <c r="P66" s="14"/>
      <c r="Q66" s="14"/>
      <c r="R66" s="26"/>
    </row>
    <row r="67" spans="1:18" ht="18.75" thickBot="1">
      <c r="A67" s="3">
        <v>17</v>
      </c>
      <c r="B67" s="27" t="s">
        <v>76</v>
      </c>
      <c r="C67" s="30">
        <v>12</v>
      </c>
      <c r="D67" s="31" t="s">
        <v>56</v>
      </c>
      <c r="E67" s="32">
        <v>100</v>
      </c>
      <c r="F67" s="30">
        <f t="shared" si="1"/>
        <v>1200</v>
      </c>
      <c r="G67" s="23"/>
      <c r="H67" s="24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6" ht="18">
      <c r="A68" s="5"/>
      <c r="B68" s="61" t="s">
        <v>5</v>
      </c>
      <c r="C68" s="61"/>
      <c r="D68" s="61"/>
      <c r="E68" s="62"/>
      <c r="F68" s="29">
        <f>SUM(F51:F67)</f>
        <v>214518.787</v>
      </c>
    </row>
    <row r="70" spans="1:6" ht="18" customHeight="1">
      <c r="A70" s="46" t="s">
        <v>12</v>
      </c>
      <c r="B70" s="47"/>
      <c r="C70" s="47"/>
      <c r="D70" s="47"/>
      <c r="E70" s="48"/>
      <c r="F70" s="8">
        <f>F47+F68</f>
        <v>713488.7345615799</v>
      </c>
    </row>
    <row r="72" spans="1:6" ht="18" customHeight="1">
      <c r="A72" s="49" t="s">
        <v>6</v>
      </c>
      <c r="B72" s="50"/>
      <c r="C72" s="50"/>
      <c r="D72" s="50"/>
      <c r="E72" s="51"/>
      <c r="F72" s="7">
        <f>(100*F68)/F70</f>
        <v>30.06617716701809</v>
      </c>
    </row>
  </sheetData>
  <sheetProtection/>
  <mergeCells count="23">
    <mergeCell ref="D2:D3"/>
    <mergeCell ref="A1:F1"/>
    <mergeCell ref="A2:A3"/>
    <mergeCell ref="B2:B3"/>
    <mergeCell ref="C2:C3"/>
    <mergeCell ref="F2:F3"/>
    <mergeCell ref="E2:E3"/>
    <mergeCell ref="C49:C50"/>
    <mergeCell ref="D49:D50"/>
    <mergeCell ref="E49:E50"/>
    <mergeCell ref="F49:F50"/>
    <mergeCell ref="B48:F48"/>
    <mergeCell ref="B68:E68"/>
    <mergeCell ref="B45:E45"/>
    <mergeCell ref="S44:X44"/>
    <mergeCell ref="Y44:Z44"/>
    <mergeCell ref="AB44:AF44"/>
    <mergeCell ref="A70:E70"/>
    <mergeCell ref="A72:E72"/>
    <mergeCell ref="A46:E46"/>
    <mergeCell ref="A47:E47"/>
    <mergeCell ref="A49:A50"/>
    <mergeCell ref="B49:B5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Buhgalter</cp:lastModifiedBy>
  <cp:lastPrinted>2016-09-24T18:37:54Z</cp:lastPrinted>
  <dcterms:created xsi:type="dcterms:W3CDTF">2016-09-21T11:18:44Z</dcterms:created>
  <dcterms:modified xsi:type="dcterms:W3CDTF">2021-05-22T14:49:20Z</dcterms:modified>
  <cp:category/>
  <cp:version/>
  <cp:contentType/>
  <cp:contentStatus/>
</cp:coreProperties>
</file>