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gl/DIGnVHZq5ZFpFcwaR2KKounkw=="/>
    </ext>
  </extLst>
</workbook>
</file>

<file path=xl/sharedStrings.xml><?xml version="1.0" encoding="utf-8"?>
<sst xmlns="http://schemas.openxmlformats.org/spreadsheetml/2006/main" count="41" uniqueCount="30">
  <si>
    <t>!</t>
  </si>
  <si>
    <r>
      <rPr>
        <rFont val="Century Gothic"/>
        <b/>
        <color rgb="FFFF0000"/>
        <sz val="14.0"/>
      </rPr>
      <t>Уважно</t>
    </r>
    <r>
      <rPr>
        <rFont val="Century Gothic"/>
        <b/>
        <color rgb="FF0070C0"/>
        <sz val="14.0"/>
      </rPr>
      <t xml:space="preserve"> </t>
    </r>
    <r>
      <rPr>
        <rFont val="Century Gothic"/>
        <color rgb="FF0070C0"/>
        <sz val="14.0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rFont val="Century Gothic"/>
        <b/>
        <color rgb="FFFF0000"/>
        <sz val="14.0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</si>
  <si>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r>
      <rPr>
        <rFont val="Century Gothic"/>
        <b/>
        <color rgb="FFFF0000"/>
        <sz val="14.0"/>
      </rPr>
      <t>5.3.1.</t>
    </r>
    <r>
      <rPr>
        <rFont val="Century Gothic"/>
        <color rgb="FF0070C0"/>
        <sz val="14.0"/>
      </rPr>
      <t xml:space="preserve"> Граничний кошторис для реалізації великого проєкту </t>
    </r>
    <r>
      <rPr>
        <rFont val="Century Gothic"/>
        <b/>
        <color rgb="FFFF0000"/>
        <sz val="14.0"/>
      </rPr>
      <t>дорівнює або перевищує 500 тис. грн, але не більше 1 500 тис. грн.</t>
    </r>
    <r>
      <rPr>
        <rFont val="Century Gothic"/>
        <color rgb="FF0070C0"/>
        <sz val="14.0"/>
      </rPr>
      <t xml:space="preserve">
</t>
    </r>
    <r>
      <rPr>
        <rFont val="Century Gothic"/>
        <b/>
        <color rgb="FFFF0000"/>
        <sz val="14.0"/>
      </rPr>
      <t>5.3.2.</t>
    </r>
    <r>
      <rPr>
        <rFont val="Century Gothic"/>
        <color rgb="FF0070C0"/>
        <sz val="14.0"/>
      </rPr>
      <t xml:space="preserve"> Граничний кошторис для реалізації малого проєкту </t>
    </r>
    <r>
      <rPr>
        <rFont val="Century Gothic"/>
        <b/>
        <color rgb="FFFF0000"/>
        <sz val="14.0"/>
      </rPr>
      <t>дорівнює або перевищує 100 тис. грн, але не більше 500 тис. грн.</t>
    </r>
    <r>
      <rPr>
        <rFont val="Century Gothic"/>
        <color rgb="FF0070C0"/>
        <sz val="14.0"/>
      </rPr>
      <t xml:space="preserve">
</t>
    </r>
    <r>
      <rPr>
        <rFont val="Century Gothic"/>
        <b/>
        <color rgb="FFFF0000"/>
        <sz val="14.0"/>
      </rPr>
      <t>5.4.</t>
    </r>
    <r>
      <rPr>
        <rFont val="Century Gothic"/>
        <color rgb="FF0070C0"/>
        <sz val="14.0"/>
      </rPr>
      <t xml:space="preserve"> Під час підготовки проєктів автори забезпечують резерв кошторису </t>
    </r>
    <r>
      <rPr>
        <rFont val="Century Gothic"/>
        <b/>
        <color rgb="FFFF0000"/>
        <sz val="14.0"/>
      </rPr>
      <t>не менше 10 %</t>
    </r>
    <r>
      <rPr>
        <rFont val="Century Gothic"/>
        <color rgb="FF0070C0"/>
        <sz val="14.0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rFont val="Century Gothic"/>
        <b/>
        <color rgb="FFFF0000"/>
        <sz val="14.0"/>
      </rPr>
      <t>5.5.</t>
    </r>
    <r>
      <rPr>
        <rFont val="Century Gothic"/>
        <color rgb="FF0070C0"/>
        <sz val="14.0"/>
      </rPr>
      <t xml:space="preserve"> Розрахунок бюджету проєкту </t>
    </r>
    <r>
      <rPr>
        <rFont val="Century Gothic"/>
        <b/>
        <color rgb="FFFF0000"/>
        <sz val="14.0"/>
      </rPr>
      <t>подається у форматі .хls (.xlsx)</t>
    </r>
    <r>
      <rPr>
        <rFont val="Century Gothic"/>
        <color rgb="FF0070C0"/>
        <sz val="14.0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rFont val="Century Gothic"/>
        <b/>
        <color rgb="FFFF0000"/>
        <sz val="14.0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</si>
  <si>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</si>
  <si>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Заміна токсичних гумових шин на нове ігрове обладнання у ДНЗ №337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</si>
  <si>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</si>
  <si>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</si>
  <si>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</si>
  <si>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</si>
  <si>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</si>
  <si>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</si>
  <si>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Демонтаж, вивіз та утилізація відпрацоьваних шин</t>
  </si>
  <si>
    <t>Карусель 8-ми містна</t>
  </si>
  <si>
    <t>шт</t>
  </si>
  <si>
    <t>Ігрова панель "Хрестики-нулики"</t>
  </si>
  <si>
    <t>Гойдалка пружинна "Метелик-2"</t>
  </si>
  <si>
    <t>Ігровий макет "Машинка"</t>
  </si>
  <si>
    <t>Ігрова альтанка "Крихітка"</t>
  </si>
  <si>
    <t>Ігрова панель "Забава"</t>
  </si>
  <si>
    <t>Ігрова панель "Геометрія"</t>
  </si>
  <si>
    <t>Дитячий бум "Переправа"</t>
  </si>
  <si>
    <t>Стінка для метання "Кроха"</t>
  </si>
  <si>
    <t>Крокохід "Грибочки-2"</t>
  </si>
  <si>
    <t>Колода "Змійка"</t>
  </si>
  <si>
    <t>Гойдалка пружинна "Ципля"</t>
  </si>
  <si>
    <t>Доствка ігрового обладнання</t>
  </si>
  <si>
    <t>Встановлення ігрового обладнання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</si>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</sst>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00.0"/>
      <color rgb="FFFF0000"/>
      <name val="Century Gothic"/>
    </font>
    <font>
      <sz val="14.0"/>
      <color rgb="FF0070C0"/>
      <name val="Century Gothic"/>
    </font>
    <font/>
    <font>
      <sz val="14.0"/>
      <color theme="1"/>
      <name val="Century Gothic"/>
    </font>
    <font>
      <b/>
      <i/>
      <sz val="14.0"/>
      <color rgb="FFFF0000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9">
    <border/>
    <border>
      <left style="medium">
        <color rgb="FF000000"/>
      </left>
      <right/>
      <top style="medium">
        <color rgb="FF000000"/>
      </top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right/>
    </border>
    <border>
      <lef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2" fontId="4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2" fontId="4" numFmtId="0" xfId="0" applyAlignment="1" applyBorder="1" applyFont="1">
      <alignment horizontal="center" vertical="center"/>
    </xf>
    <xf borderId="14" fillId="0" fontId="3" numFmtId="0" xfId="0" applyBorder="1" applyFont="1"/>
    <xf borderId="15" fillId="0" fontId="3" numFmtId="0" xfId="0" applyBorder="1" applyFont="1"/>
    <xf borderId="16" fillId="2" fontId="2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19" fillId="2" fontId="2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0" fontId="3" numFmtId="0" xfId="0" applyBorder="1" applyFont="1"/>
    <xf borderId="13" fillId="2" fontId="5" numFmtId="0" xfId="0" applyAlignment="1" applyBorder="1" applyFont="1">
      <alignment horizontal="center" shrinkToFit="0" vertical="center" wrapText="1"/>
    </xf>
    <xf borderId="22" fillId="2" fontId="4" numFmtId="0" xfId="0" applyAlignment="1" applyBorder="1" applyFont="1">
      <alignment horizontal="center"/>
    </xf>
    <xf borderId="23" fillId="0" fontId="3" numFmtId="0" xfId="0" applyBorder="1" applyFont="1"/>
    <xf borderId="24" fillId="0" fontId="3" numFmtId="0" xfId="0" applyBorder="1" applyFont="1"/>
    <xf borderId="25" fillId="2" fontId="5" numFmtId="0" xfId="0" applyAlignment="1" applyBorder="1" applyFont="1">
      <alignment horizontal="center" vertical="center"/>
    </xf>
    <xf borderId="26" fillId="0" fontId="3" numFmtId="0" xfId="0" applyBorder="1" applyFont="1"/>
    <xf borderId="27" fillId="0" fontId="3" numFmtId="0" xfId="0" applyBorder="1" applyFont="1"/>
    <xf borderId="28" fillId="2" fontId="6" numFmtId="0" xfId="0" applyAlignment="1" applyBorder="1" applyFont="1">
      <alignment horizontal="center" shrinkToFit="0" vertical="center" wrapText="1"/>
    </xf>
    <xf borderId="28" fillId="2" fontId="7" numFmtId="0" xfId="0" applyAlignment="1" applyBorder="1" applyFont="1">
      <alignment horizontal="center" shrinkToFit="0" vertical="center" wrapText="1"/>
    </xf>
    <xf borderId="28" fillId="2" fontId="4" numFmtId="0" xfId="0" applyAlignment="1" applyBorder="1" applyFont="1">
      <alignment horizontal="center" vertical="center"/>
    </xf>
    <xf borderId="28" fillId="2" fontId="4" numFmtId="0" xfId="0" applyAlignment="1" applyBorder="1" applyFont="1">
      <alignment horizontal="left" vertical="center"/>
    </xf>
    <xf borderId="28" fillId="2" fontId="4" numFmtId="0" xfId="0" applyAlignment="1" applyBorder="1" applyFont="1">
      <alignment vertical="center"/>
    </xf>
    <xf borderId="28" fillId="2" fontId="4" numFmtId="0" xfId="0" applyAlignment="1" applyBorder="1" applyFont="1">
      <alignment horizontal="center" readingOrder="0" vertical="center"/>
    </xf>
    <xf borderId="25" fillId="2" fontId="4" numFmtId="0" xfId="0" applyAlignment="1" applyBorder="1" applyFont="1">
      <alignment horizontal="right" vertical="center"/>
    </xf>
    <xf borderId="28" fillId="2" fontId="4" numFmtId="2" xfId="0" applyAlignment="1" applyBorder="1" applyFont="1" applyNumberFormat="1">
      <alignment horizontal="center" vertical="center"/>
    </xf>
    <xf borderId="25" fillId="2" fontId="4" numFmtId="0" xfId="0" applyAlignment="1" applyBorder="1" applyFont="1">
      <alignment horizontal="right" shrinkToFit="0" vertical="center" wrapText="1"/>
    </xf>
    <xf borderId="25" fillId="2" fontId="7" numFmtId="0" xfId="0" applyAlignment="1" applyBorder="1" applyFont="1">
      <alignment horizontal="right" vertical="center"/>
    </xf>
    <xf borderId="28" fillId="2" fontId="7" numFmtId="2" xfId="0" applyAlignment="1" applyBorder="1" applyFont="1" applyNumberFormat="1">
      <alignment horizontal="center" vertical="center"/>
    </xf>
    <xf borderId="5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5"/>
    <col customWidth="1" min="4" max="4" width="12.88"/>
    <col customWidth="1" min="5" max="5" width="16.38"/>
    <col customWidth="1" min="6" max="6" width="14.38"/>
    <col customWidth="1" min="7" max="26" width="8.0"/>
  </cols>
  <sheetData>
    <row r="1" ht="18.0" customHeight="1">
      <c r="A1" s="1" t="s">
        <v>0</v>
      </c>
      <c r="B1" s="2" t="s">
        <v>1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6"/>
      <c r="B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6"/>
      <c r="B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6"/>
      <c r="B4" s="7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6"/>
      <c r="B5" s="7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75" customHeight="1">
      <c r="A6" s="9"/>
      <c r="B6" s="10"/>
      <c r="C6" s="11"/>
      <c r="D6" s="11"/>
      <c r="E6" s="11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3"/>
      <c r="B7" s="14"/>
      <c r="C7" s="14"/>
      <c r="D7" s="14"/>
      <c r="E7" s="14"/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7.75" customHeight="1">
      <c r="A8" s="16" t="s">
        <v>2</v>
      </c>
      <c r="B8" s="3"/>
      <c r="C8" s="3"/>
      <c r="D8" s="3"/>
      <c r="E8" s="3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7.75" customHeight="1">
      <c r="A9" s="17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7.75" customHeight="1">
      <c r="A10" s="17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7.75" customHeight="1">
      <c r="A11" s="17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7.75" customHeight="1">
      <c r="A12" s="17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7.75" customHeight="1">
      <c r="A13" s="17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7.75" customHeight="1">
      <c r="A14" s="17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7.75" customHeight="1">
      <c r="A15" s="17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7.75" customHeight="1">
      <c r="A16" s="17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7.75" customHeight="1">
      <c r="A17" s="18"/>
      <c r="B17" s="11"/>
      <c r="C17" s="11"/>
      <c r="D17" s="11"/>
      <c r="E17" s="11"/>
      <c r="F17" s="1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4.75" customHeight="1">
      <c r="A18" s="19"/>
      <c r="B18" s="20"/>
      <c r="C18" s="20"/>
      <c r="D18" s="20"/>
      <c r="E18" s="20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.75" customHeight="1">
      <c r="A19" s="22" t="s">
        <v>3</v>
      </c>
      <c r="B19" s="14"/>
      <c r="C19" s="14"/>
      <c r="D19" s="14"/>
      <c r="E19" s="14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23"/>
      <c r="B20" s="24"/>
      <c r="C20" s="24"/>
      <c r="D20" s="24"/>
      <c r="E20" s="24"/>
      <c r="F20" s="2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26" t="s">
        <v>4</v>
      </c>
      <c r="B21" s="27"/>
      <c r="C21" s="27"/>
      <c r="D21" s="27"/>
      <c r="E21" s="27"/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29" t="s">
        <v>5</v>
      </c>
      <c r="B22" s="30" t="s">
        <v>6</v>
      </c>
      <c r="C22" s="30" t="s">
        <v>7</v>
      </c>
      <c r="D22" s="30" t="s">
        <v>8</v>
      </c>
      <c r="E22" s="30" t="s">
        <v>9</v>
      </c>
      <c r="F22" s="30" t="s">
        <v>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1">
        <v>1.0</v>
      </c>
      <c r="B23" s="32" t="s">
        <v>11</v>
      </c>
      <c r="C23" s="31">
        <v>1.0</v>
      </c>
      <c r="D23" s="31"/>
      <c r="E23" s="31">
        <v>10000.0</v>
      </c>
      <c r="F23" s="31">
        <f t="shared" ref="F23:F37" si="1">C23*E23</f>
        <v>10000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1">
        <v>2.0</v>
      </c>
      <c r="B24" s="33" t="s">
        <v>12</v>
      </c>
      <c r="C24" s="34">
        <v>4.0</v>
      </c>
      <c r="D24" s="31" t="s">
        <v>13</v>
      </c>
      <c r="E24" s="31">
        <f>13350*1.1</f>
        <v>14685</v>
      </c>
      <c r="F24" s="31">
        <f t="shared" si="1"/>
        <v>58740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1">
        <v>3.0</v>
      </c>
      <c r="B25" s="32" t="s">
        <v>14</v>
      </c>
      <c r="C25" s="31">
        <v>2.0</v>
      </c>
      <c r="D25" s="31" t="s">
        <v>13</v>
      </c>
      <c r="E25" s="31">
        <f>11000*1.1</f>
        <v>12100</v>
      </c>
      <c r="F25" s="31">
        <f t="shared" si="1"/>
        <v>24200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1">
        <v>4.0</v>
      </c>
      <c r="B26" s="32" t="s">
        <v>15</v>
      </c>
      <c r="C26" s="31">
        <v>1.0</v>
      </c>
      <c r="D26" s="31" t="s">
        <v>13</v>
      </c>
      <c r="E26" s="31">
        <f>5700*1.1</f>
        <v>6270</v>
      </c>
      <c r="F26" s="31">
        <f t="shared" si="1"/>
        <v>6270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1">
        <v>5.0</v>
      </c>
      <c r="B27" s="32" t="s">
        <v>16</v>
      </c>
      <c r="C27" s="31">
        <v>2.0</v>
      </c>
      <c r="D27" s="31" t="s">
        <v>13</v>
      </c>
      <c r="E27" s="31">
        <f>6350*1.1</f>
        <v>6985</v>
      </c>
      <c r="F27" s="31">
        <f t="shared" si="1"/>
        <v>13970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1">
        <v>6.0</v>
      </c>
      <c r="B28" s="32" t="s">
        <v>17</v>
      </c>
      <c r="C28" s="34">
        <v>2.0</v>
      </c>
      <c r="D28" s="31" t="s">
        <v>13</v>
      </c>
      <c r="E28" s="31">
        <f>12100*1.1</f>
        <v>13310</v>
      </c>
      <c r="F28" s="31">
        <f t="shared" si="1"/>
        <v>26620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31">
        <v>7.0</v>
      </c>
      <c r="B29" s="32" t="s">
        <v>18</v>
      </c>
      <c r="C29" s="31">
        <v>2.0</v>
      </c>
      <c r="D29" s="31" t="s">
        <v>13</v>
      </c>
      <c r="E29" s="31">
        <f t="shared" ref="E29:E30" si="2">9050*1.1</f>
        <v>9955</v>
      </c>
      <c r="F29" s="31">
        <f t="shared" si="1"/>
        <v>19910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31">
        <v>8.0</v>
      </c>
      <c r="B30" s="32" t="s">
        <v>19</v>
      </c>
      <c r="C30" s="31">
        <v>2.0</v>
      </c>
      <c r="D30" s="31" t="s">
        <v>13</v>
      </c>
      <c r="E30" s="31">
        <f t="shared" si="2"/>
        <v>9955</v>
      </c>
      <c r="F30" s="31">
        <f t="shared" si="1"/>
        <v>19910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31">
        <v>9.0</v>
      </c>
      <c r="B31" s="32" t="s">
        <v>20</v>
      </c>
      <c r="C31" s="34">
        <v>2.0</v>
      </c>
      <c r="D31" s="31" t="s">
        <v>13</v>
      </c>
      <c r="E31" s="31">
        <f>6800*1.1</f>
        <v>7480</v>
      </c>
      <c r="F31" s="31">
        <f t="shared" si="1"/>
        <v>14960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31">
        <v>10.0</v>
      </c>
      <c r="B32" s="32" t="s">
        <v>21</v>
      </c>
      <c r="C32" s="31">
        <v>1.0</v>
      </c>
      <c r="D32" s="31" t="s">
        <v>13</v>
      </c>
      <c r="E32" s="31">
        <f>5050*1.1</f>
        <v>5555</v>
      </c>
      <c r="F32" s="31">
        <f t="shared" si="1"/>
        <v>5555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31">
        <v>11.0</v>
      </c>
      <c r="B33" s="32" t="s">
        <v>22</v>
      </c>
      <c r="C33" s="31">
        <v>1.0</v>
      </c>
      <c r="D33" s="31" t="s">
        <v>13</v>
      </c>
      <c r="E33" s="31">
        <f>3700*1.1</f>
        <v>4070</v>
      </c>
      <c r="F33" s="31">
        <f t="shared" si="1"/>
        <v>4070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31">
        <v>12.0</v>
      </c>
      <c r="B34" s="32" t="s">
        <v>23</v>
      </c>
      <c r="C34" s="31">
        <v>1.0</v>
      </c>
      <c r="D34" s="31" t="s">
        <v>13</v>
      </c>
      <c r="E34" s="31">
        <f>9200*1.1</f>
        <v>10120</v>
      </c>
      <c r="F34" s="31">
        <f t="shared" si="1"/>
        <v>10120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31">
        <v>13.0</v>
      </c>
      <c r="B35" s="32" t="s">
        <v>24</v>
      </c>
      <c r="C35" s="31">
        <v>1.0</v>
      </c>
      <c r="D35" s="31" t="s">
        <v>13</v>
      </c>
      <c r="E35" s="31">
        <f>5700*1.1</f>
        <v>6270</v>
      </c>
      <c r="F35" s="31">
        <f t="shared" si="1"/>
        <v>6270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31">
        <v>14.0</v>
      </c>
      <c r="B36" s="32" t="s">
        <v>25</v>
      </c>
      <c r="C36" s="31">
        <v>1.0</v>
      </c>
      <c r="D36" s="31"/>
      <c r="E36" s="31">
        <v>6000.0</v>
      </c>
      <c r="F36" s="31">
        <f t="shared" si="1"/>
        <v>6000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31">
        <v>15.0</v>
      </c>
      <c r="B37" s="32" t="s">
        <v>26</v>
      </c>
      <c r="C37" s="31">
        <v>1.0</v>
      </c>
      <c r="D37" s="31"/>
      <c r="E37" s="34">
        <v>51605.0</v>
      </c>
      <c r="F37" s="31">
        <f t="shared" si="1"/>
        <v>51605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0" customHeight="1">
      <c r="A38" s="35" t="s">
        <v>27</v>
      </c>
      <c r="B38" s="27"/>
      <c r="C38" s="27"/>
      <c r="D38" s="27"/>
      <c r="E38" s="28"/>
      <c r="F38" s="36">
        <f>SUM(F23:F37)</f>
        <v>278200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37" t="s">
        <v>28</v>
      </c>
      <c r="B39" s="27"/>
      <c r="C39" s="27"/>
      <c r="D39" s="27"/>
      <c r="E39" s="28"/>
      <c r="F39" s="36">
        <f>F40-F38</f>
        <v>27820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0" customHeight="1">
      <c r="A40" s="38" t="s">
        <v>29</v>
      </c>
      <c r="B40" s="27"/>
      <c r="C40" s="27"/>
      <c r="D40" s="27"/>
      <c r="E40" s="28"/>
      <c r="F40" s="39">
        <f>F38*1.1</f>
        <v>306020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40"/>
      <c r="B41" s="41"/>
      <c r="C41" s="41"/>
      <c r="D41" s="41"/>
      <c r="E41" s="41"/>
      <c r="F41" s="4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40"/>
      <c r="B42" s="41"/>
      <c r="C42" s="41"/>
      <c r="D42" s="41"/>
      <c r="E42" s="41"/>
      <c r="F42" s="4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8.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8.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8.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8.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8.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8.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8.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8.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8.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8.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8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8.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8.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8.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8.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8.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8.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8.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8.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8.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8.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8.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8.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8.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8.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8.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8.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8.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8.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8.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8.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8.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8.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8.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8.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8.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8.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8.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8.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8.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8.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8.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8.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8.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8.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8.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8.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8.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8.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8.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8.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8.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8.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8.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8.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8.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8.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8.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8.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8.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8.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8.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8.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8.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8.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8.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8.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8.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8.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8.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8.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8.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8.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8.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8.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8.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8.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8.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8.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8.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8.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8.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8.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8.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8.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8.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8.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8.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8.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8.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8.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8.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8.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8.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8.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8.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8.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8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8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8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8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8.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8.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8.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8.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8.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8.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8.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8.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8.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8.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8.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8.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8.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8.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8.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8.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8.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8.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8.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8.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8.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8.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8.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8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8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8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8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8.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8.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8.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8.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8.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8.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8.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8.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8.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8.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8.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8.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8.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8.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8.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8.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8.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8.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8.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8.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8.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8.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8.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8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8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8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8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8.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8.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8.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8.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8.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8.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8.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8.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8.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8.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8.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8.0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8.0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8.0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8.0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8.0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8.0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8.0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8.0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8.0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8.0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8.0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8.0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8.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8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8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8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8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8.0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8.0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8.0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8.0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8.0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8.0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8.0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8.0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8.0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8.0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8.0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8.0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8.0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8.0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8.0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8.0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8.0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8.0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8.0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8.0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8.0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8.0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8.0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8.0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8.0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8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8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8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8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8.0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8.0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8.0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8.0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8.0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8.0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8.0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8.0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8.0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8.0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8.0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8.0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8.0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8.0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8.0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8.0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8.0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8.0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8.0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8.0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8.0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8.0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8.0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8.0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8.0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8.0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8.0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8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8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8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8.0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8.0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8.0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8.0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8.0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8.0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8.0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8.0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8.0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8.0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8.0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8.0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8.0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8.0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8.0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8.0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8.0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8.0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8.0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8.0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8.0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8.0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8.0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8.0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8.0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8.0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8.0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8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8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8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8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8.0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8.0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8.0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8.0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8.0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8.0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8.0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8.0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8.0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8.0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8.0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8.0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8.0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8.0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8.0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8.0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8.0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8.0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8.0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8.0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8.0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8.0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8.0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8.0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8.0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8.0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8.0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8.0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8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8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8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8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8.0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8.0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8.0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8.0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8.0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8.0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8.0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8.0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8.0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8.0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8.0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8.0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8.0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8.0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8.0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8.0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8.0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8.0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8.0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8.0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8.0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8.0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8.0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8.0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8.0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8.0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8.0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8.0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8.0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8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8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8.0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8.0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8.0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8.0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8.0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8.0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8.0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8.0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8.0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8.0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8.0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8.0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8.0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8.0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8.0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8.0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8.0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8.0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8.0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8.0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8.0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8.0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8.0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8.0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8.0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8.0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8.0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8.0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8.0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8.0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8.0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8.0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8.0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8.0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8.0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8.0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8.0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8.0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8.0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8.0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8.0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8.0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8.0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8.0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8.0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8.0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8.0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8.0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8.0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8.0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8.0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8.0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8.0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8.0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8.0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8.0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8.0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8.0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8.0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8.0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8.0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8.0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8.0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8.0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8.0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8.0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8.0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8.0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8.0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8.0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8.0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8.0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8.0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8.0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8.0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8.0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8.0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8.0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8.0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8.0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8.0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8.0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8.0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8.0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8.0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8.0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8.0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8.0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8.0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8.0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8.0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8.0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8.0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8.0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8.0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8.0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8.0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8.0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8.0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8.0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8.0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8.0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8.0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8.0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8.0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8.0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8.0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8.0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8.0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8.0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8.0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8.0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8.0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8.0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8.0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8.0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8.0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8.0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8.0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8.0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8.0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8.0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8.0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8.0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8.0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8.0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8.0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8.0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8.0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8.0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8.0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8.0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8.0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8.0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8.0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8.0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8.0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8.0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8.0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8.0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8.0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8.0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8.0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8.0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8.0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8.0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8.0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8.0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8.0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8.0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8.0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8.0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8.0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8.0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8.0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8.0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8.0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8.0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8.0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8.0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8.0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8.0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8.0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8.0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8.0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8.0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8.0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8.0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8.0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8.0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8.0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8.0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8.0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8.0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8.0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8.0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8.0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8.0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8.0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8.0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8.0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8.0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8.0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8.0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8.0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8.0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8.0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8.0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8.0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8.0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8.0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8.0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8.0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8.0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8.0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8.0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8.0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8.0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8.0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8.0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8.0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8.0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8.0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8.0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8.0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8.0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8.0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8.0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8.0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8.0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8.0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8.0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8.0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8.0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8.0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8.0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8.0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8.0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8.0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8.0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8.0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8.0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8.0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8.0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8.0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8.0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8.0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8.0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8.0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8.0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8.0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8.0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8.0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8.0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8.0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8.0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8.0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8.0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8.0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8.0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8.0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8.0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8.0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8.0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8.0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8.0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8.0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8.0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8.0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8.0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8.0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8.0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8.0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8.0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8.0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8.0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8.0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8.0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8.0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8.0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8.0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8.0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8.0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8.0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8.0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8.0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8.0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8.0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8.0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8.0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8.0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8.0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8.0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8.0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8.0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8.0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8.0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8.0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8.0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8.0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8.0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8.0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8.0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8.0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8.0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8.0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8.0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8.0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8.0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8.0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8.0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8.0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8.0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8.0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8.0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8.0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8.0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8.0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8.0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8.0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8.0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8.0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8.0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8.0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8.0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8.0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8.0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8.0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8.0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8.0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8.0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8.0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8.0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8.0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8.0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8.0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8.0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8.0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8.0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8.0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8.0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8.0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8.0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8.0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8.0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8.0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8.0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8.0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8.0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8.0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8.0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8.0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8.0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8.0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8.0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8.0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8.0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8.0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8.0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8.0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8.0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8.0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8.0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8.0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8.0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8.0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8.0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8.0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8.0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8.0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8.0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8.0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8.0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8.0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8.0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8.0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8.0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8.0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8.0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8.0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8.0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8.0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8.0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8.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8.0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8.0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8.0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8.0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8.0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8.0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8.0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8.0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8.0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8.0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8.0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8.0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8.0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8.0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8.0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8.0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8.0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8.0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8.0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8.0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8.0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8.0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8.0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8.0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8.0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8.0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8.0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8.0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8.0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8.0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8.0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8.0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8.0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8.0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8.0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8.0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8.0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8.0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8.0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8.0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8.0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8.0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8.0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8.0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8.0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8.0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8.0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8.0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8.0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8.0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8.0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8.0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8.0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8.0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8.0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8.0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8.0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8.0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8.0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8.0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8.0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8.0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8.0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8.0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8.0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8.0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8.0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8.0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8.0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8.0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8.0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8.0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8.0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8.0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8.0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8.0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8.0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8.0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8.0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8.0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8.0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8.0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8.0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8.0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8.0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8.0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8.0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8.0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8.0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8.0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8.0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8.0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8.0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8.0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8.0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8.0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8.0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8.0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8.0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8.0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8.0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8.0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8.0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8.0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8.0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8.0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8.0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8.0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8.0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8.0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8.0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8.0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8.0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8.0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8.0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8.0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8.0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8.0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8.0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8.0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8.0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8.0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8.0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8.0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8.0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8.0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8.0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8.0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8.0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8.0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8.0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8.0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8.0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8.0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8.0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8.0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8.0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8.0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8.0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8.0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8.0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8.0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8.0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8.0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8.0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8.0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8.0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8.0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8.0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8.0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8.0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8.0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8.0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8.0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8.0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8.0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8.0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8.0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8.0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8.0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8.0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8.0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8.0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8.0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8.0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8.0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8.0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8.0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8.0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8.0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8.0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8.0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8.0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8.0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8.0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8.0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8.0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8.0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8.0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8.0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8.0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8.0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8.0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8.0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8.0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8.0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8.0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8.0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8.0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8.0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8.0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8.0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8.0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8.0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8.0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8.0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8.0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8.0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8.0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8.0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8.0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8.0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8.0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8.0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8.0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8.0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8.0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8.0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8.0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8.0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8.0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8.0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8.0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8.0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8.0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8.0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8.0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8.0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8.0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8.0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8.0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8.0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8.0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8.0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8.0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8.0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8.0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8.0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8.0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8.0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8.0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8.0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8.0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8.0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8.0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8.0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8.0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8.0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8.0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8.0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8.0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8.0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8.0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8.0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8.0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8.0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1">
    <mergeCell ref="A21:F21"/>
    <mergeCell ref="A38:E38"/>
    <mergeCell ref="A39:E39"/>
    <mergeCell ref="A40:E40"/>
    <mergeCell ref="A1:A6"/>
    <mergeCell ref="B1:F6"/>
    <mergeCell ref="A7:F7"/>
    <mergeCell ref="A8:F17"/>
    <mergeCell ref="A18:F18"/>
    <mergeCell ref="A19:F19"/>
    <mergeCell ref="A20:F20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