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12300"/>
  </bookViews>
  <sheets>
    <sheet name="Розрахунок бюджету проєкту ОСББ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/>
  <c r="F14"/>
  <c r="F13"/>
  <c r="F12"/>
  <c r="F11"/>
  <c r="F10"/>
  <c r="F9"/>
  <c r="F8"/>
  <c r="F7"/>
  <c r="F6"/>
  <c r="F5"/>
  <c r="F23" l="1"/>
  <c r="F22"/>
  <c r="F21"/>
  <c r="F25" l="1"/>
  <c r="F15" l="1"/>
  <c r="F17" s="1"/>
  <c r="F27" s="1"/>
  <c r="F29" s="1"/>
  <c r="F16" l="1"/>
</calcChain>
</file>

<file path=xl/sharedStrings.xml><?xml version="1.0" encoding="utf-8"?>
<sst xmlns="http://schemas.openxmlformats.org/spreadsheetml/2006/main" count="47" uniqueCount="32">
  <si>
    <t>№ 
п/п</t>
  </si>
  <si>
    <t>Ціна за одиницю, грн</t>
  </si>
  <si>
    <t>Необхідна 
кількість</t>
  </si>
  <si>
    <t>Всього коштів міського бюджету:</t>
  </si>
  <si>
    <t>Одиниця виміру</t>
  </si>
  <si>
    <t>Всього власних коштів ОСББ (не менше 30%):</t>
  </si>
  <si>
    <t>Ваш відсоток співфінансування:</t>
  </si>
  <si>
    <t>Непередбачені витрати коштів міського бюджету (не менше 10%):</t>
  </si>
  <si>
    <t>Вид матеріалу / послуги,
які будуть придбані за кошти міського бюджету</t>
  </si>
  <si>
    <t>Кошти міського бюджету, грн</t>
  </si>
  <si>
    <t>Вид матеріалу / послуги,
які будуть придбані за власні кошти ОСББ</t>
  </si>
  <si>
    <t>Власні кошти
ОСББ,
грн</t>
  </si>
  <si>
    <t>Всього коштів за проєктом:</t>
  </si>
  <si>
    <t>Камера Seven IP-7212PA (2.8мм)</t>
  </si>
  <si>
    <t>шт</t>
  </si>
  <si>
    <t>Камера Seven IP-7215PA (2.8мм)</t>
  </si>
  <si>
    <t>Жесткий диск WD40PURZ (WD Purple, 4TB)</t>
  </si>
  <si>
    <t>Защитные решётки для камер</t>
  </si>
  <si>
    <t>Коробочки OBO T40</t>
  </si>
  <si>
    <t>Кабель FinMark UTP внеш. CAT5e 4*2*0.51мм бухта 305м</t>
  </si>
  <si>
    <t>Кабель КГПВ-ВП (100) 4*2*0,51 бухта 305м</t>
  </si>
  <si>
    <t>Провод ШВВП 2*1.0 ЗЗЦМ бухта 100м</t>
  </si>
  <si>
    <t>Коробочки OBO T250</t>
  </si>
  <si>
    <t>Расходные материалы (крепёж, электроарматура, …)</t>
  </si>
  <si>
    <t>компл</t>
  </si>
  <si>
    <t>посл</t>
  </si>
  <si>
    <t>PoE свитч 2e PowerLink SP401F (2E-SP401F)</t>
  </si>
  <si>
    <t>Роутер Mikrotik RouterBoard Hex lite (RB750r2)</t>
  </si>
  <si>
    <t>Регистратор Dahua DH-NVR4116HS-4KS2</t>
  </si>
  <si>
    <t>Монтажно-наладочные работы</t>
  </si>
  <si>
    <t>Безпечне житло, Встановлення відео спостереження у будинку 24А по вул. Робоча, блоки:4,5,6,10,12,13,14.</t>
  </si>
  <si>
    <r>
      <t>Бюджет проєкту</t>
    </r>
    <r>
      <rPr>
        <sz val="14"/>
        <color rgb="FFFF0000"/>
        <rFont val="Century Gothic"/>
        <family val="2"/>
        <charset val="204"/>
      </rPr>
      <t xml:space="preserve"> </t>
    </r>
    <r>
      <rPr>
        <sz val="14"/>
        <color theme="1"/>
        <rFont val="Century Gothic"/>
        <family val="2"/>
        <charset val="204"/>
      </rPr>
      <t>:</t>
    </r>
  </si>
</sst>
</file>

<file path=xl/styles.xml><?xml version="1.0" encoding="utf-8"?>
<styleSheet xmlns="http://schemas.openxmlformats.org/spreadsheetml/2006/main">
  <numFmts count="3">
    <numFmt numFmtId="164" formatCode="0.00&quot; грн.&quot;"/>
    <numFmt numFmtId="165" formatCode="_-* #,##0.0\ _г_р_н_._-;\-* #,##0.0\ _г_р_н_._-;_-* &quot;-&quot;?\ _г_р_н_._-;_-@_-"/>
    <numFmt numFmtId="166" formatCode="_-* #,##0.0\ _₽_-;\-* #,##0.0\ _₽_-;_-* &quot;-&quot;?\ _₽_-;_-@_-"/>
  </numFmts>
  <fonts count="1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rgb="FFFF0000"/>
      <name val="Century Gothic"/>
      <family val="2"/>
      <charset val="204"/>
    </font>
    <font>
      <b/>
      <sz val="14"/>
      <color theme="4"/>
      <name val="Century Gothic"/>
      <family val="2"/>
      <charset val="204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sz val="14"/>
      <color rgb="FF000000"/>
      <name val="Century Gothic"/>
      <family val="2"/>
      <charset val="204"/>
    </font>
    <font>
      <sz val="14"/>
      <name val="Century Gothic"/>
      <family val="2"/>
      <charset val="204"/>
    </font>
    <font>
      <sz val="9"/>
      <name val="Arial"/>
      <family val="2"/>
      <charset val="204"/>
    </font>
    <font>
      <b/>
      <i/>
      <sz val="11"/>
      <name val="Century Gothic"/>
      <family val="2"/>
      <charset val="204"/>
    </font>
    <font>
      <sz val="8"/>
      <name val="Arial"/>
      <family val="2"/>
      <charset val="204"/>
    </font>
    <font>
      <sz val="14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Border="1" applyAlignment="1">
      <alignment wrapText="1"/>
    </xf>
    <xf numFmtId="2" fontId="1" fillId="2" borderId="0" xfId="0" applyNumberFormat="1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4" fillId="2" borderId="2" xfId="0" applyNumberFormat="1" applyFont="1" applyFill="1" applyBorder="1" applyAlignment="1">
      <alignment horizontal="right" vertical="center" wrapText="1"/>
    </xf>
    <xf numFmtId="2" fontId="4" fillId="2" borderId="3" xfId="0" applyNumberFormat="1" applyFont="1" applyFill="1" applyBorder="1" applyAlignment="1">
      <alignment horizontal="right" vertical="center" wrapText="1"/>
    </xf>
    <xf numFmtId="2" fontId="4" fillId="2" borderId="4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wrapText="1"/>
    </xf>
    <xf numFmtId="2" fontId="3" fillId="2" borderId="2" xfId="0" applyNumberFormat="1" applyFont="1" applyFill="1" applyBorder="1" applyAlignment="1">
      <alignment horizontal="right" vertical="center" wrapText="1"/>
    </xf>
    <xf numFmtId="2" fontId="3" fillId="2" borderId="3" xfId="0" applyNumberFormat="1" applyFont="1" applyFill="1" applyBorder="1" applyAlignment="1">
      <alignment horizontal="right" vertical="center" wrapText="1"/>
    </xf>
    <xf numFmtId="2" fontId="3" fillId="2" borderId="4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right" vertical="center"/>
    </xf>
    <xf numFmtId="0" fontId="9" fillId="2" borderId="1" xfId="0" applyFont="1" applyFill="1" applyBorder="1" applyAlignment="1">
      <alignment horizontal="center" wrapText="1"/>
    </xf>
    <xf numFmtId="165" fontId="10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166" fontId="1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topLeftCell="A13" zoomScale="120" zoomScaleNormal="120" workbookViewId="0">
      <selection activeCell="E24" sqref="E24"/>
    </sheetView>
  </sheetViews>
  <sheetFormatPr defaultColWidth="9.109375" defaultRowHeight="15.6"/>
  <cols>
    <col min="1" max="1" width="5.109375" style="1" customWidth="1"/>
    <col min="2" max="2" width="69.5546875" style="1" customWidth="1"/>
    <col min="3" max="3" width="15" style="1" customWidth="1"/>
    <col min="4" max="4" width="13.88671875" style="1" customWidth="1"/>
    <col min="5" max="5" width="13.6640625" style="2" customWidth="1"/>
    <col min="6" max="6" width="16.109375" style="2" customWidth="1"/>
    <col min="7" max="7" width="23.88671875" style="1" customWidth="1"/>
    <col min="8" max="16384" width="9.109375" style="1"/>
  </cols>
  <sheetData>
    <row r="1" spans="1:6" ht="24.75" customHeight="1"/>
    <row r="2" spans="1:6" ht="18.600000000000001">
      <c r="A2" s="19" t="s">
        <v>30</v>
      </c>
      <c r="B2" s="13"/>
      <c r="C2" s="13"/>
      <c r="D2" s="13"/>
      <c r="E2" s="13"/>
      <c r="F2" s="13"/>
    </row>
    <row r="3" spans="1:6" ht="54" customHeight="1">
      <c r="A3" s="21" t="s">
        <v>0</v>
      </c>
      <c r="B3" s="22" t="s">
        <v>8</v>
      </c>
      <c r="C3" s="22" t="s">
        <v>2</v>
      </c>
      <c r="D3" s="22" t="s">
        <v>4</v>
      </c>
      <c r="E3" s="23" t="s">
        <v>1</v>
      </c>
      <c r="F3" s="24" t="s">
        <v>9</v>
      </c>
    </row>
    <row r="4" spans="1:6" ht="15" customHeight="1">
      <c r="A4" s="21"/>
      <c r="B4" s="22"/>
      <c r="C4" s="22"/>
      <c r="D4" s="22"/>
      <c r="E4" s="23"/>
      <c r="F4" s="25"/>
    </row>
    <row r="5" spans="1:6" ht="18">
      <c r="A5" s="26">
        <v>1</v>
      </c>
      <c r="B5" s="27" t="s">
        <v>13</v>
      </c>
      <c r="C5" s="20">
        <v>14</v>
      </c>
      <c r="D5" s="26" t="s">
        <v>14</v>
      </c>
      <c r="E5" s="18">
        <v>1780</v>
      </c>
      <c r="F5" s="28">
        <f>E5*C5</f>
        <v>24920</v>
      </c>
    </row>
    <row r="6" spans="1:6" ht="18">
      <c r="A6" s="26">
        <v>2</v>
      </c>
      <c r="B6" s="27" t="s">
        <v>15</v>
      </c>
      <c r="C6" s="20">
        <v>7</v>
      </c>
      <c r="D6" s="26" t="s">
        <v>14</v>
      </c>
      <c r="E6" s="18">
        <v>2250</v>
      </c>
      <c r="F6" s="28">
        <f t="shared" ref="F6:F14" si="0">E6*C6</f>
        <v>15750</v>
      </c>
    </row>
    <row r="7" spans="1:6" ht="18">
      <c r="A7" s="26">
        <v>3</v>
      </c>
      <c r="B7" s="27" t="s">
        <v>26</v>
      </c>
      <c r="C7" s="20">
        <v>7</v>
      </c>
      <c r="D7" s="26" t="s">
        <v>14</v>
      </c>
      <c r="E7" s="18">
        <v>550</v>
      </c>
      <c r="F7" s="28">
        <f t="shared" si="0"/>
        <v>3850</v>
      </c>
    </row>
    <row r="8" spans="1:6" ht="18">
      <c r="A8" s="26">
        <v>4</v>
      </c>
      <c r="B8" s="27" t="s">
        <v>27</v>
      </c>
      <c r="C8" s="20">
        <v>2</v>
      </c>
      <c r="D8" s="26" t="s">
        <v>14</v>
      </c>
      <c r="E8" s="18">
        <v>1300</v>
      </c>
      <c r="F8" s="28">
        <f t="shared" si="0"/>
        <v>2600</v>
      </c>
    </row>
    <row r="9" spans="1:6" ht="18">
      <c r="A9" s="26">
        <v>5</v>
      </c>
      <c r="B9" s="27" t="s">
        <v>16</v>
      </c>
      <c r="C9" s="20">
        <v>2</v>
      </c>
      <c r="D9" s="26" t="s">
        <v>14</v>
      </c>
      <c r="E9" s="18">
        <v>7500</v>
      </c>
      <c r="F9" s="28">
        <f t="shared" si="0"/>
        <v>15000</v>
      </c>
    </row>
    <row r="10" spans="1:6" ht="18">
      <c r="A10" s="26">
        <v>6</v>
      </c>
      <c r="B10" s="27" t="s">
        <v>28</v>
      </c>
      <c r="C10" s="20">
        <v>2</v>
      </c>
      <c r="D10" s="26" t="s">
        <v>14</v>
      </c>
      <c r="E10" s="18">
        <v>3800</v>
      </c>
      <c r="F10" s="28">
        <f t="shared" si="0"/>
        <v>7600</v>
      </c>
    </row>
    <row r="11" spans="1:6" ht="18">
      <c r="A11" s="26">
        <v>7</v>
      </c>
      <c r="B11" s="27" t="s">
        <v>17</v>
      </c>
      <c r="C11" s="20">
        <v>14</v>
      </c>
      <c r="D11" s="26" t="s">
        <v>14</v>
      </c>
      <c r="E11" s="18">
        <v>310</v>
      </c>
      <c r="F11" s="28">
        <f t="shared" si="0"/>
        <v>4340</v>
      </c>
    </row>
    <row r="12" spans="1:6" ht="18">
      <c r="A12" s="26">
        <v>8</v>
      </c>
      <c r="B12" s="27" t="s">
        <v>18</v>
      </c>
      <c r="C12" s="20">
        <v>14</v>
      </c>
      <c r="D12" s="26" t="s">
        <v>14</v>
      </c>
      <c r="E12" s="18">
        <v>70</v>
      </c>
      <c r="F12" s="28">
        <f t="shared" si="0"/>
        <v>980</v>
      </c>
    </row>
    <row r="13" spans="1:6" ht="18">
      <c r="A13" s="26">
        <v>9</v>
      </c>
      <c r="B13" s="29" t="s">
        <v>19</v>
      </c>
      <c r="C13" s="20">
        <v>2</v>
      </c>
      <c r="D13" s="26" t="s">
        <v>14</v>
      </c>
      <c r="E13" s="18">
        <v>4200</v>
      </c>
      <c r="F13" s="28">
        <f t="shared" si="0"/>
        <v>8400</v>
      </c>
    </row>
    <row r="14" spans="1:6" ht="18">
      <c r="A14" s="26">
        <v>10</v>
      </c>
      <c r="B14" s="27" t="s">
        <v>20</v>
      </c>
      <c r="C14" s="20">
        <v>2</v>
      </c>
      <c r="D14" s="26" t="s">
        <v>14</v>
      </c>
      <c r="E14" s="18">
        <v>4600</v>
      </c>
      <c r="F14" s="28">
        <f t="shared" si="0"/>
        <v>9200</v>
      </c>
    </row>
    <row r="15" spans="1:6" ht="18" customHeight="1">
      <c r="A15" s="10" t="s">
        <v>3</v>
      </c>
      <c r="B15" s="11"/>
      <c r="C15" s="11"/>
      <c r="D15" s="11"/>
      <c r="E15" s="12"/>
      <c r="F15" s="5">
        <f>SUM(F5:F14)</f>
        <v>92640</v>
      </c>
    </row>
    <row r="16" spans="1:6" ht="18" customHeight="1">
      <c r="A16" s="10" t="s">
        <v>7</v>
      </c>
      <c r="B16" s="11"/>
      <c r="C16" s="11"/>
      <c r="D16" s="11"/>
      <c r="E16" s="12"/>
      <c r="F16" s="5">
        <f>F17-F15</f>
        <v>9264.0000000000146</v>
      </c>
    </row>
    <row r="17" spans="1:6" ht="18" customHeight="1">
      <c r="A17" s="10" t="s">
        <v>31</v>
      </c>
      <c r="B17" s="11"/>
      <c r="C17" s="11"/>
      <c r="D17" s="11"/>
      <c r="E17" s="12"/>
      <c r="F17" s="5">
        <f>F15*1.1</f>
        <v>101904.00000000001</v>
      </c>
    </row>
    <row r="18" spans="1:6" ht="16.8">
      <c r="A18" s="7"/>
      <c r="B18" s="17"/>
      <c r="C18" s="17"/>
      <c r="D18" s="17"/>
      <c r="E18" s="17"/>
      <c r="F18" s="17"/>
    </row>
    <row r="19" spans="1:6" ht="54" customHeight="1">
      <c r="A19" s="21" t="s">
        <v>0</v>
      </c>
      <c r="B19" s="22" t="s">
        <v>10</v>
      </c>
      <c r="C19" s="22" t="s">
        <v>2</v>
      </c>
      <c r="D19" s="22" t="s">
        <v>4</v>
      </c>
      <c r="E19" s="23" t="s">
        <v>1</v>
      </c>
      <c r="F19" s="24" t="s">
        <v>11</v>
      </c>
    </row>
    <row r="20" spans="1:6" ht="18" customHeight="1">
      <c r="A20" s="21"/>
      <c r="B20" s="22"/>
      <c r="C20" s="22"/>
      <c r="D20" s="22"/>
      <c r="E20" s="23"/>
      <c r="F20" s="25"/>
    </row>
    <row r="21" spans="1:6" ht="16.8">
      <c r="A21" s="3">
        <v>1</v>
      </c>
      <c r="B21" s="29" t="s">
        <v>22</v>
      </c>
      <c r="C21" s="4">
        <v>7</v>
      </c>
      <c r="D21" s="4" t="s">
        <v>14</v>
      </c>
      <c r="E21" s="5">
        <v>320</v>
      </c>
      <c r="F21" s="5">
        <f>C21*E21</f>
        <v>2240</v>
      </c>
    </row>
    <row r="22" spans="1:6" ht="16.8">
      <c r="A22" s="3">
        <v>2</v>
      </c>
      <c r="B22" s="27" t="s">
        <v>23</v>
      </c>
      <c r="C22" s="4">
        <v>1</v>
      </c>
      <c r="D22" s="4" t="s">
        <v>24</v>
      </c>
      <c r="E22" s="5">
        <v>2000</v>
      </c>
      <c r="F22" s="5">
        <f t="shared" ref="F22:F24" si="1">C22*E22</f>
        <v>2000</v>
      </c>
    </row>
    <row r="23" spans="1:6" ht="16.8">
      <c r="A23" s="3">
        <v>3</v>
      </c>
      <c r="B23" s="27" t="s">
        <v>29</v>
      </c>
      <c r="C23" s="4">
        <v>1</v>
      </c>
      <c r="D23" s="4" t="s">
        <v>25</v>
      </c>
      <c r="E23" s="5">
        <v>42774</v>
      </c>
      <c r="F23" s="5">
        <f t="shared" si="1"/>
        <v>42774</v>
      </c>
    </row>
    <row r="24" spans="1:6" ht="16.8">
      <c r="A24" s="3">
        <v>4</v>
      </c>
      <c r="B24" s="27" t="s">
        <v>21</v>
      </c>
      <c r="C24" s="4">
        <v>2</v>
      </c>
      <c r="D24" s="4" t="s">
        <v>14</v>
      </c>
      <c r="E24" s="5">
        <v>1100</v>
      </c>
      <c r="F24" s="5">
        <f t="shared" si="1"/>
        <v>2200</v>
      </c>
    </row>
    <row r="25" spans="1:6" ht="16.8">
      <c r="A25" s="6"/>
      <c r="B25" s="11" t="s">
        <v>5</v>
      </c>
      <c r="C25" s="11"/>
      <c r="D25" s="11"/>
      <c r="E25" s="12"/>
      <c r="F25" s="5">
        <f>SUM(F21:F24)</f>
        <v>49214</v>
      </c>
    </row>
    <row r="27" spans="1:6" ht="18" customHeight="1">
      <c r="A27" s="10" t="s">
        <v>12</v>
      </c>
      <c r="B27" s="11"/>
      <c r="C27" s="11"/>
      <c r="D27" s="11"/>
      <c r="E27" s="12"/>
      <c r="F27" s="9">
        <f>F17+F25</f>
        <v>151118</v>
      </c>
    </row>
    <row r="29" spans="1:6" ht="17.399999999999999">
      <c r="A29" s="14" t="s">
        <v>6</v>
      </c>
      <c r="B29" s="15"/>
      <c r="C29" s="15"/>
      <c r="D29" s="15"/>
      <c r="E29" s="16"/>
      <c r="F29" s="8">
        <f>(100*F25)/F27</f>
        <v>32.566603581307319</v>
      </c>
    </row>
  </sheetData>
  <mergeCells count="20">
    <mergeCell ref="A16:E16"/>
    <mergeCell ref="A17:E17"/>
    <mergeCell ref="A19:A20"/>
    <mergeCell ref="B19:B20"/>
    <mergeCell ref="C19:C20"/>
    <mergeCell ref="D19:D20"/>
    <mergeCell ref="E19:E20"/>
    <mergeCell ref="F19:F20"/>
    <mergeCell ref="A29:E29"/>
    <mergeCell ref="A27:E27"/>
    <mergeCell ref="B18:F18"/>
    <mergeCell ref="B25:E25"/>
    <mergeCell ref="A15:E15"/>
    <mergeCell ref="D3:D4"/>
    <mergeCell ref="A2:F2"/>
    <mergeCell ref="A3:A4"/>
    <mergeCell ref="B3:B4"/>
    <mergeCell ref="C3:C4"/>
    <mergeCell ref="F3:F4"/>
    <mergeCell ref="E3:E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Розрахунок бюджету проєкту ОСББ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I am</cp:lastModifiedBy>
  <cp:lastPrinted>2021-06-10T20:50:06Z</cp:lastPrinted>
  <dcterms:created xsi:type="dcterms:W3CDTF">2016-09-21T11:18:44Z</dcterms:created>
  <dcterms:modified xsi:type="dcterms:W3CDTF">2021-06-10T20:50:37Z</dcterms:modified>
</cp:coreProperties>
</file>