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600" windowHeight="11700"/>
  </bookViews>
  <sheets>
    <sheet name="школа 13" sheetId="1" r:id="rId1"/>
  </sheets>
  <calcPr calcId="144525"/>
</workbook>
</file>

<file path=xl/calcChain.xml><?xml version="1.0" encoding="utf-8"?>
<calcChain xmlns="http://schemas.openxmlformats.org/spreadsheetml/2006/main">
  <c r="C38" i="1" l="1"/>
  <c r="C39" i="1"/>
  <c r="C42" i="1"/>
  <c r="H11" i="1"/>
  <c r="H29" i="1"/>
  <c r="G6" i="1"/>
  <c r="G7" i="1"/>
  <c r="G8" i="1"/>
  <c r="G12" i="1"/>
  <c r="G13" i="1"/>
  <c r="G14" i="1"/>
  <c r="G15" i="1"/>
  <c r="H15" i="1" s="1"/>
  <c r="G16" i="1"/>
  <c r="G20" i="1"/>
  <c r="G5" i="1"/>
  <c r="F6" i="1"/>
  <c r="H6" i="1" s="1"/>
  <c r="F7" i="1"/>
  <c r="H7" i="1" s="1"/>
  <c r="F8" i="1"/>
  <c r="H8" i="1" s="1"/>
  <c r="F9" i="1"/>
  <c r="H9" i="1" s="1"/>
  <c r="F10" i="1"/>
  <c r="H10" i="1" s="1"/>
  <c r="F11" i="1"/>
  <c r="F12" i="1"/>
  <c r="F13" i="1"/>
  <c r="F14" i="1"/>
  <c r="H14" i="1" s="1"/>
  <c r="F15" i="1"/>
  <c r="F16" i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9" i="1"/>
  <c r="F30" i="1"/>
  <c r="H30" i="1" s="1"/>
  <c r="F31" i="1"/>
  <c r="H31" i="1" s="1"/>
  <c r="F5" i="1"/>
  <c r="H16" i="1" l="1"/>
  <c r="H12" i="1"/>
  <c r="H13" i="1"/>
  <c r="C44" i="1"/>
  <c r="H5" i="1"/>
  <c r="H32" i="1" s="1"/>
  <c r="H33" i="1" s="1"/>
  <c r="H34" i="1" s="1"/>
  <c r="E30" i="1"/>
  <c r="E29" i="1"/>
  <c r="E27" i="1"/>
  <c r="E26" i="1"/>
  <c r="E25" i="1"/>
  <c r="E24" i="1"/>
  <c r="E23" i="1"/>
  <c r="E22" i="1"/>
  <c r="E21" i="1"/>
  <c r="E20" i="1"/>
  <c r="E19" i="1"/>
  <c r="E18" i="1"/>
  <c r="E7" i="1"/>
  <c r="E6" i="1"/>
  <c r="E5" i="1"/>
  <c r="E16" i="1"/>
  <c r="E15" i="1"/>
  <c r="E14" i="1"/>
  <c r="E11" i="1"/>
  <c r="E13" i="1"/>
  <c r="E12" i="1"/>
  <c r="E10" i="1"/>
  <c r="E9" i="1"/>
  <c r="E8" i="1"/>
  <c r="E32" i="1" l="1"/>
  <c r="E33" i="1" l="1"/>
  <c r="E34" i="1"/>
</calcChain>
</file>

<file path=xl/comments1.xml><?xml version="1.0" encoding="utf-8"?>
<comments xmlns="http://schemas.openxmlformats.org/spreadsheetml/2006/main">
  <authors>
    <author>Djek</author>
  </authors>
  <commentLis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Djek:</t>
        </r>
        <r>
          <rPr>
            <sz val="9"/>
            <color indexed="81"/>
            <rFont val="Tahoma"/>
            <family val="2"/>
            <charset val="204"/>
          </rPr>
          <t xml:space="preserve">
було 2425, розрахунок на 4036 нижче</t>
        </r>
      </text>
    </comment>
  </commentList>
</comments>
</file>

<file path=xl/sharedStrings.xml><?xml version="1.0" encoding="utf-8"?>
<sst xmlns="http://schemas.openxmlformats.org/spreadsheetml/2006/main" count="56" uniqueCount="53">
  <si>
    <t>БЮДЖЕТ ПРОЕКТУ</t>
  </si>
  <si>
    <t>№п/п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</si>
  <si>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</si>
  <si>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</si>
  <si>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</si>
  <si>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</si>
  <si>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Стіл для настільного тенісу Donic Indoor Roller 800 у комплекті з сіткою</t>
  </si>
  <si>
    <t>Торс з відкритим хребтом 20 частин 85 см</t>
  </si>
  <si>
    <t>Модель ока людини збільшена у 5 разів</t>
  </si>
  <si>
    <t>45544 LEGO® MINDSTORMS® Education EV3 базовий набір</t>
  </si>
  <si>
    <t>45560 LEGO® MINDSTORMS® Education EV3 ресурсний набір</t>
  </si>
  <si>
    <t>Блок живлення ATABA-1202000; 12V 2A "вилка"; d2,5/5,5; ATABA</t>
  </si>
  <si>
    <t>9749 Датчик температури NXT</t>
  </si>
  <si>
    <t>9686 Наука та Технологія</t>
  </si>
  <si>
    <t>9688 Відновлювальні джерела енергії</t>
  </si>
  <si>
    <t>45508 Інфрачервоний пульт дистанційного керування EV3</t>
  </si>
  <si>
    <t>45509 Інфрачервоний датчик EV3</t>
  </si>
  <si>
    <t>45503 Середній сервомотор EV3</t>
  </si>
  <si>
    <t>45506 Датчик кольору EV3</t>
  </si>
  <si>
    <t>Комплект супутникового обладнання з монтажем</t>
  </si>
  <si>
    <t>Ресівер Openbox AS4K CI Pro</t>
  </si>
  <si>
    <t>Всього:</t>
  </si>
  <si>
    <t>Непередбачені витрати 20%</t>
  </si>
  <si>
    <t>Взагалом</t>
  </si>
  <si>
    <t>Навчальне обладнання до кабінету біології</t>
  </si>
  <si>
    <t>Мікроскоп Sigeta MB-130 40x-1600x LED Mono</t>
  </si>
  <si>
    <t>Цифрова камера Delta Optical DLT-Cam Pro 3MP USB 2.0 для мікроскопа</t>
  </si>
  <si>
    <t>Мікроскоп Konus College увелич. 60 - 600x</t>
  </si>
  <si>
    <t>Набір препаратів Konus "Бактерии, простейшие организмы" (10шт.) #4877</t>
  </si>
  <si>
    <t xml:space="preserve">Набір препаратів Sigeta Різне 2 (25шт.) </t>
  </si>
  <si>
    <t>Набір препаратів Konus "Биология: Удивительная жизнь в капле воды" (10шт.) #4900</t>
  </si>
  <si>
    <t xml:space="preserve">Набір препаратів Konus "Зоология: Рыбы, жабы и амфибии" (10шт.) #4855 </t>
  </si>
  <si>
    <t>Набір препаратів Konus "Ботаника: Мхи, папоротниковые, голосеменные" (25шт.) #4983</t>
  </si>
  <si>
    <t>Стандартна модель скелета людини у повний зріст не менше 170см</t>
  </si>
  <si>
    <t xml:space="preserve">Набір препаратів Levenhuk №38NG (набір готових мікропрепаратів (38шт.) для біологічних мікроскопів) </t>
  </si>
  <si>
    <t>Набори LEGO®  Education</t>
  </si>
  <si>
    <t>http://star-sat.com.ua/products/aerials/0/tov188.html</t>
  </si>
  <si>
    <t>антенна спутниковая офсетная производства Variant (Харьков) диаметром 95 см (СА-902)</t>
  </si>
  <si>
    <t>http://star-sat.com.ua/products/disiki/0/tov129.html</t>
  </si>
  <si>
    <t>DISEqC переключатель с четырьмя входами и одним выходом (2 шт)</t>
  </si>
  <si>
    <t>http://star-sat.com.ua/pages/kranshteyny.html</t>
  </si>
  <si>
    <t>металлический кронштейн настенный</t>
  </si>
  <si>
    <t>http://star-sat.com.ua/products/cable/0/tov845.html</t>
  </si>
  <si>
    <t>Кабель коаксиальный Fin-Mark F660 100м</t>
  </si>
  <si>
    <t>http://star-sat.com.ua/pages/multifidy.html</t>
  </si>
  <si>
    <t>2 мультифида (держатель конвертера) производства Variant (Харьков) металл</t>
  </si>
  <si>
    <t>http://star-sat.com.ua/products/output_one/tov790.html</t>
  </si>
  <si>
    <t>3 конвертера линейной поляризации  Inverto Single High-Band Circular 40vv LNB</t>
  </si>
  <si>
    <t>http://star-sat.com.ua/products/openbox_hdtv/0/tov491.html</t>
  </si>
  <si>
    <t>Спутниковый HDTV ресивер OPENBOX SX4 Base+ HD</t>
  </si>
  <si>
    <t>Розшифровка позиції 23</t>
  </si>
  <si>
    <t>Запропоноване автором проекту</t>
  </si>
  <si>
    <t>Пропозиція експертної групи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</si>
</sst>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CCCCC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3" fillId="0" borderId="5" xfId="0" applyNumberFormat="1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4" fillId="0" borderId="9" xfId="0" applyFont="1" applyBorder="1"/>
    <xf numFmtId="0" fontId="0" fillId="0" borderId="11" xfId="0" applyBorder="1"/>
    <xf numFmtId="0" fontId="0" fillId="0" borderId="12" xfId="0" applyBorder="1"/>
    <xf numFmtId="0" fontId="5" fillId="0" borderId="13" xfId="0" applyFont="1" applyBorder="1" applyAlignment="1">
      <alignment wrapText="1"/>
    </xf>
    <xf numFmtId="0" fontId="4" fillId="0" borderId="13" xfId="0" applyFont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0" borderId="21" xfId="0" applyNumberFormat="1" applyFont="1" applyFill="1" applyBorder="1" applyAlignment="1">
      <alignment horizontal="center" vertical="center" wrapText="1" readingOrder="1"/>
    </xf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0" fontId="3" fillId="2" borderId="5" xfId="0" applyFont="1" applyFill="1" applyBorder="1" applyAlignment="1">
      <alignment wrapText="1"/>
    </xf>
    <xf numFmtId="3" fontId="5" fillId="0" borderId="10" xfId="0" applyNumberFormat="1" applyFont="1" applyBorder="1"/>
    <xf numFmtId="3" fontId="5" fillId="0" borderId="7" xfId="0" applyNumberFormat="1" applyFont="1" applyBorder="1"/>
    <xf numFmtId="3" fontId="5" fillId="0" borderId="14" xfId="0" applyNumberFormat="1" applyFont="1" applyBorder="1"/>
    <xf numFmtId="0" fontId="0" fillId="0" borderId="0" xfId="0" applyFill="1" applyAlignment="1">
      <alignment vertical="center"/>
    </xf>
    <xf numFmtId="0" fontId="0" fillId="2" borderId="0" xfId="0" applyFill="1"/>
    <xf numFmtId="3" fontId="0" fillId="0" borderId="0" xfId="0" applyNumberFormat="1" applyFill="1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wrapText="1"/>
    </xf>
    <xf numFmtId="0" fontId="3" fillId="2" borderId="0" xfId="0" applyFont="1" applyFill="1" applyBorder="1" applyAlignment="1"/>
    <xf numFmtId="3" fontId="3" fillId="0" borderId="22" xfId="0" applyNumberFormat="1" applyFont="1" applyFill="1" applyBorder="1" applyAlignment="1">
      <alignment horizontal="center" vertical="center" wrapText="1" readingOrder="1"/>
    </xf>
    <xf numFmtId="3" fontId="3" fillId="2" borderId="22" xfId="0" applyNumberFormat="1" applyFont="1" applyFill="1" applyBorder="1" applyAlignment="1">
      <alignment horizontal="center" vertical="center" wrapText="1" readingOrder="1"/>
    </xf>
    <xf numFmtId="3" fontId="3" fillId="0" borderId="23" xfId="0" applyNumberFormat="1" applyFont="1" applyFill="1" applyBorder="1" applyAlignment="1">
      <alignment horizontal="center" vertical="center" wrapText="1" readingOrder="1"/>
    </xf>
    <xf numFmtId="3" fontId="3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Fill="1" applyBorder="1"/>
    <xf numFmtId="3" fontId="3" fillId="2" borderId="1" xfId="0" applyNumberFormat="1" applyFont="1" applyFill="1" applyBorder="1" applyAlignment="1">
      <alignment horizontal="center" vertical="center" wrapText="1" readingOrder="1"/>
    </xf>
    <xf numFmtId="0" fontId="0" fillId="2" borderId="1" xfId="0" applyFill="1" applyBorder="1"/>
    <xf numFmtId="3" fontId="3" fillId="0" borderId="5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/>
    <xf numFmtId="3" fontId="5" fillId="0" borderId="24" xfId="0" applyNumberFormat="1" applyFont="1" applyBorder="1"/>
    <xf numFmtId="3" fontId="5" fillId="0" borderId="25" xfId="0" applyNumberFormat="1" applyFont="1" applyBorder="1"/>
    <xf numFmtId="3" fontId="5" fillId="0" borderId="26" xfId="0" applyNumberFormat="1" applyFont="1" applyBorder="1"/>
    <xf numFmtId="0" fontId="0" fillId="5" borderId="1" xfId="0" applyFill="1" applyBorder="1"/>
    <xf numFmtId="3" fontId="5" fillId="3" borderId="7" xfId="0" applyNumberFormat="1" applyFont="1" applyFill="1" applyBorder="1"/>
    <xf numFmtId="0" fontId="5" fillId="5" borderId="0" xfId="0" applyFont="1" applyFill="1"/>
    <xf numFmtId="0" fontId="6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5"/>
  <sheetViews>
    <sheetView tabSelected="1" topLeftCell="A28" workbookViewId="0">
      <selection activeCell="M5" sqref="M5"/>
    </sheetView>
  </sheetViews>
  <sheetFormatPr defaultRowHeight="15" x14ac:dyDescent="0.25"/>
  <cols>
    <col min="2" max="2" width="43" style="11" customWidth="1"/>
    <col min="3" max="3" width="9.140625" style="2"/>
    <col min="4" max="4" width="17.42578125" style="3" customWidth="1"/>
    <col min="5" max="5" width="15.5703125" style="3" customWidth="1"/>
    <col min="6" max="6" width="10.140625" style="42" customWidth="1"/>
    <col min="7" max="7" width="12.5703125" style="11" customWidth="1"/>
    <col min="8" max="8" width="19.7109375" style="4" customWidth="1"/>
    <col min="9" max="9" width="13.7109375" style="4" customWidth="1"/>
    <col min="10" max="10" width="9.140625" customWidth="1"/>
  </cols>
  <sheetData>
    <row r="2" spans="1:10" ht="19.5" thickBot="1" x14ac:dyDescent="0.35">
      <c r="B2" s="1" t="s">
        <v>0</v>
      </c>
      <c r="C2" s="64" t="s">
        <v>51</v>
      </c>
      <c r="D2" s="64"/>
      <c r="E2" s="64"/>
      <c r="F2" s="64" t="s">
        <v>52</v>
      </c>
      <c r="G2" s="64"/>
      <c r="H2" s="64"/>
    </row>
    <row r="3" spans="1:10" s="4" customFormat="1" ht="57" thickBot="1" x14ac:dyDescent="0.35">
      <c r="A3" s="28" t="s">
        <v>1</v>
      </c>
      <c r="B3" s="29" t="s">
        <v>2</v>
      </c>
      <c r="C3" s="29" t="s">
        <v>3</v>
      </c>
      <c r="D3" s="29" t="s">
        <v>4</v>
      </c>
      <c r="E3" s="30" t="s">
        <v>5</v>
      </c>
      <c r="F3" s="29" t="s">
        <v>3</v>
      </c>
      <c r="G3" s="29" t="s">
        <v>4</v>
      </c>
      <c r="H3" s="30" t="s">
        <v>5</v>
      </c>
    </row>
    <row r="4" spans="1:10" s="4" customFormat="1" ht="18.75" x14ac:dyDescent="0.3">
      <c r="A4" s="36"/>
      <c r="B4" s="32" t="s">
        <v>24</v>
      </c>
      <c r="C4" s="32"/>
      <c r="D4" s="32"/>
      <c r="E4" s="37"/>
      <c r="F4" s="48"/>
      <c r="G4" s="43"/>
      <c r="H4" s="43"/>
    </row>
    <row r="5" spans="1:10" s="4" customFormat="1" ht="42.75" customHeight="1" x14ac:dyDescent="0.3">
      <c r="A5" s="25">
        <v>1</v>
      </c>
      <c r="B5" s="6" t="s">
        <v>33</v>
      </c>
      <c r="C5" s="8">
        <v>1</v>
      </c>
      <c r="D5" s="8">
        <v>16439</v>
      </c>
      <c r="E5" s="49">
        <f>C5*D5</f>
        <v>16439</v>
      </c>
      <c r="F5" s="52">
        <f>C5</f>
        <v>1</v>
      </c>
      <c r="G5" s="53">
        <f>D5</f>
        <v>16439</v>
      </c>
      <c r="H5" s="53">
        <f>F5*G5</f>
        <v>16439</v>
      </c>
    </row>
    <row r="6" spans="1:10" s="4" customFormat="1" ht="37.5" x14ac:dyDescent="0.3">
      <c r="A6" s="25">
        <v>2</v>
      </c>
      <c r="B6" s="6" t="s">
        <v>7</v>
      </c>
      <c r="C6" s="8">
        <v>1</v>
      </c>
      <c r="D6" s="8">
        <v>12305</v>
      </c>
      <c r="E6" s="49">
        <f>C6*D6</f>
        <v>12305</v>
      </c>
      <c r="F6" s="52">
        <f t="shared" ref="F6:F31" si="0">C6</f>
        <v>1</v>
      </c>
      <c r="G6" s="53">
        <f t="shared" ref="G6:G20" si="1">D6</f>
        <v>12305</v>
      </c>
      <c r="H6" s="53">
        <f t="shared" ref="H6:H31" si="2">F6*G6</f>
        <v>12305</v>
      </c>
    </row>
    <row r="7" spans="1:10" s="4" customFormat="1" ht="37.5" x14ac:dyDescent="0.3">
      <c r="A7" s="25">
        <v>3</v>
      </c>
      <c r="B7" s="6" t="s">
        <v>8</v>
      </c>
      <c r="C7" s="8">
        <v>1</v>
      </c>
      <c r="D7" s="8">
        <v>1675</v>
      </c>
      <c r="E7" s="49">
        <f>C7*D7</f>
        <v>1675</v>
      </c>
      <c r="F7" s="52">
        <f t="shared" si="0"/>
        <v>1</v>
      </c>
      <c r="G7" s="53">
        <f t="shared" si="1"/>
        <v>1675</v>
      </c>
      <c r="H7" s="53">
        <f t="shared" si="2"/>
        <v>1675</v>
      </c>
    </row>
    <row r="8" spans="1:10" s="4" customFormat="1" ht="34.5" customHeight="1" x14ac:dyDescent="0.3">
      <c r="A8" s="25">
        <v>4</v>
      </c>
      <c r="B8" s="6" t="s">
        <v>25</v>
      </c>
      <c r="C8" s="5">
        <v>1</v>
      </c>
      <c r="D8" s="8">
        <v>6845</v>
      </c>
      <c r="E8" s="49">
        <f t="shared" ref="E8:E30" si="3">C8*D8</f>
        <v>6845</v>
      </c>
      <c r="F8" s="52">
        <f t="shared" si="0"/>
        <v>1</v>
      </c>
      <c r="G8" s="53">
        <f t="shared" si="1"/>
        <v>6845</v>
      </c>
      <c r="H8" s="53">
        <f t="shared" si="2"/>
        <v>6845</v>
      </c>
    </row>
    <row r="9" spans="1:10" s="4" customFormat="1" ht="57" customHeight="1" x14ac:dyDescent="0.3">
      <c r="A9" s="25">
        <v>5</v>
      </c>
      <c r="B9" s="6" t="s">
        <v>26</v>
      </c>
      <c r="C9" s="8">
        <v>1</v>
      </c>
      <c r="D9" s="8">
        <v>5979</v>
      </c>
      <c r="E9" s="49">
        <f t="shared" si="3"/>
        <v>5979</v>
      </c>
      <c r="F9" s="52">
        <f t="shared" si="0"/>
        <v>1</v>
      </c>
      <c r="G9" s="53">
        <v>6132</v>
      </c>
      <c r="H9" s="53">
        <f t="shared" si="2"/>
        <v>6132</v>
      </c>
      <c r="J9" s="44"/>
    </row>
    <row r="10" spans="1:10" s="4" customFormat="1" ht="45" customHeight="1" x14ac:dyDescent="0.3">
      <c r="A10" s="25">
        <v>6</v>
      </c>
      <c r="B10" s="6" t="s">
        <v>27</v>
      </c>
      <c r="C10" s="8">
        <v>10</v>
      </c>
      <c r="D10" s="8">
        <v>3448</v>
      </c>
      <c r="E10" s="49">
        <f>C10*D10</f>
        <v>34480</v>
      </c>
      <c r="F10" s="52">
        <f t="shared" si="0"/>
        <v>10</v>
      </c>
      <c r="G10" s="53">
        <v>3723</v>
      </c>
      <c r="H10" s="53">
        <f t="shared" si="2"/>
        <v>37230</v>
      </c>
      <c r="J10" s="44"/>
    </row>
    <row r="11" spans="1:10" s="4" customFormat="1" ht="69.75" customHeight="1" x14ac:dyDescent="0.3">
      <c r="A11" s="25">
        <v>7</v>
      </c>
      <c r="B11" s="6" t="s">
        <v>34</v>
      </c>
      <c r="C11" s="8">
        <v>11</v>
      </c>
      <c r="D11" s="8">
        <v>1120</v>
      </c>
      <c r="E11" s="49">
        <f>C11*D11</f>
        <v>12320</v>
      </c>
      <c r="F11" s="52">
        <f t="shared" si="0"/>
        <v>11</v>
      </c>
      <c r="G11" s="53">
        <v>1190</v>
      </c>
      <c r="H11" s="53">
        <f t="shared" si="2"/>
        <v>13090</v>
      </c>
      <c r="J11" s="44"/>
    </row>
    <row r="12" spans="1:10" s="4" customFormat="1" ht="60.75" customHeight="1" x14ac:dyDescent="0.3">
      <c r="A12" s="25">
        <v>8</v>
      </c>
      <c r="B12" s="6" t="s">
        <v>28</v>
      </c>
      <c r="C12" s="8">
        <v>1</v>
      </c>
      <c r="D12" s="8">
        <v>557</v>
      </c>
      <c r="E12" s="49">
        <f t="shared" ref="E12:E16" si="4">C12*D12</f>
        <v>557</v>
      </c>
      <c r="F12" s="52">
        <f t="shared" si="0"/>
        <v>1</v>
      </c>
      <c r="G12" s="53">
        <f t="shared" si="1"/>
        <v>557</v>
      </c>
      <c r="H12" s="53">
        <f t="shared" si="2"/>
        <v>557</v>
      </c>
    </row>
    <row r="13" spans="1:10" s="4" customFormat="1" ht="40.5" customHeight="1" x14ac:dyDescent="0.3">
      <c r="A13" s="26">
        <v>9</v>
      </c>
      <c r="B13" s="13" t="s">
        <v>29</v>
      </c>
      <c r="C13" s="14">
        <v>1</v>
      </c>
      <c r="D13" s="8">
        <v>728</v>
      </c>
      <c r="E13" s="49">
        <f t="shared" si="4"/>
        <v>728</v>
      </c>
      <c r="F13" s="52">
        <f t="shared" si="0"/>
        <v>1</v>
      </c>
      <c r="G13" s="53">
        <f t="shared" si="1"/>
        <v>728</v>
      </c>
      <c r="H13" s="53">
        <f t="shared" si="2"/>
        <v>728</v>
      </c>
    </row>
    <row r="14" spans="1:10" s="4" customFormat="1" ht="54" customHeight="1" x14ac:dyDescent="0.3">
      <c r="A14" s="25">
        <v>10</v>
      </c>
      <c r="B14" s="10" t="s">
        <v>30</v>
      </c>
      <c r="C14" s="9">
        <v>1</v>
      </c>
      <c r="D14" s="8">
        <v>557</v>
      </c>
      <c r="E14" s="49">
        <f t="shared" si="4"/>
        <v>557</v>
      </c>
      <c r="F14" s="52">
        <f t="shared" si="0"/>
        <v>1</v>
      </c>
      <c r="G14" s="53">
        <f t="shared" si="1"/>
        <v>557</v>
      </c>
      <c r="H14" s="53">
        <f t="shared" si="2"/>
        <v>557</v>
      </c>
    </row>
    <row r="15" spans="1:10" s="4" customFormat="1" ht="56.25" customHeight="1" x14ac:dyDescent="0.3">
      <c r="A15" s="25">
        <v>11</v>
      </c>
      <c r="B15" s="10" t="s">
        <v>31</v>
      </c>
      <c r="C15" s="7">
        <v>1</v>
      </c>
      <c r="D15" s="8">
        <v>557</v>
      </c>
      <c r="E15" s="49">
        <f t="shared" si="4"/>
        <v>557</v>
      </c>
      <c r="F15" s="52">
        <f t="shared" si="0"/>
        <v>1</v>
      </c>
      <c r="G15" s="53">
        <f t="shared" si="1"/>
        <v>557</v>
      </c>
      <c r="H15" s="53">
        <f t="shared" si="2"/>
        <v>557</v>
      </c>
    </row>
    <row r="16" spans="1:10" s="4" customFormat="1" ht="54.75" customHeight="1" x14ac:dyDescent="0.3">
      <c r="A16" s="25">
        <v>12</v>
      </c>
      <c r="B16" s="10" t="s">
        <v>32</v>
      </c>
      <c r="C16" s="7">
        <v>1</v>
      </c>
      <c r="D16" s="8">
        <v>1178</v>
      </c>
      <c r="E16" s="49">
        <f t="shared" si="4"/>
        <v>1178</v>
      </c>
      <c r="F16" s="52">
        <f t="shared" si="0"/>
        <v>1</v>
      </c>
      <c r="G16" s="53">
        <f t="shared" si="1"/>
        <v>1178</v>
      </c>
      <c r="H16" s="53">
        <f t="shared" si="2"/>
        <v>1178</v>
      </c>
    </row>
    <row r="17" spans="1:8" s="4" customFormat="1" ht="25.5" customHeight="1" x14ac:dyDescent="0.3">
      <c r="A17" s="31"/>
      <c r="B17" s="32" t="s">
        <v>35</v>
      </c>
      <c r="C17" s="33"/>
      <c r="D17" s="34"/>
      <c r="E17" s="50"/>
      <c r="F17" s="54"/>
      <c r="G17" s="55"/>
      <c r="H17" s="55"/>
    </row>
    <row r="18" spans="1:8" ht="37.5" x14ac:dyDescent="0.3">
      <c r="A18" s="25">
        <v>13</v>
      </c>
      <c r="B18" s="10" t="s">
        <v>9</v>
      </c>
      <c r="C18" s="7">
        <v>1</v>
      </c>
      <c r="D18" s="8">
        <v>16221</v>
      </c>
      <c r="E18" s="49">
        <f t="shared" si="3"/>
        <v>16221</v>
      </c>
      <c r="F18" s="52">
        <f t="shared" si="0"/>
        <v>1</v>
      </c>
      <c r="G18" s="53">
        <v>15366.6</v>
      </c>
      <c r="H18" s="53">
        <f t="shared" si="2"/>
        <v>15366.6</v>
      </c>
    </row>
    <row r="19" spans="1:8" ht="37.5" x14ac:dyDescent="0.3">
      <c r="A19" s="25">
        <v>14</v>
      </c>
      <c r="B19" s="10" t="s">
        <v>10</v>
      </c>
      <c r="C19" s="7">
        <v>1</v>
      </c>
      <c r="D19" s="8">
        <v>4393</v>
      </c>
      <c r="E19" s="49">
        <f t="shared" si="3"/>
        <v>4393</v>
      </c>
      <c r="F19" s="52">
        <f t="shared" si="0"/>
        <v>1</v>
      </c>
      <c r="G19" s="53">
        <v>4161</v>
      </c>
      <c r="H19" s="53">
        <f t="shared" si="2"/>
        <v>4161</v>
      </c>
    </row>
    <row r="20" spans="1:8" ht="37.5" x14ac:dyDescent="0.3">
      <c r="A20" s="25">
        <v>15</v>
      </c>
      <c r="B20" s="10" t="s">
        <v>11</v>
      </c>
      <c r="C20" s="7">
        <v>1</v>
      </c>
      <c r="D20" s="8">
        <v>350</v>
      </c>
      <c r="E20" s="49">
        <f t="shared" si="3"/>
        <v>350</v>
      </c>
      <c r="F20" s="52">
        <f t="shared" si="0"/>
        <v>1</v>
      </c>
      <c r="G20" s="53">
        <f t="shared" si="1"/>
        <v>350</v>
      </c>
      <c r="H20" s="53">
        <f t="shared" si="2"/>
        <v>350</v>
      </c>
    </row>
    <row r="21" spans="1:8" ht="18.75" x14ac:dyDescent="0.3">
      <c r="A21" s="25">
        <v>16</v>
      </c>
      <c r="B21" s="10" t="s">
        <v>12</v>
      </c>
      <c r="C21" s="7">
        <v>1</v>
      </c>
      <c r="D21" s="8">
        <v>1351</v>
      </c>
      <c r="E21" s="49">
        <f t="shared" si="3"/>
        <v>1351</v>
      </c>
      <c r="F21" s="52">
        <f t="shared" si="0"/>
        <v>1</v>
      </c>
      <c r="G21" s="53">
        <v>1279.8</v>
      </c>
      <c r="H21" s="53">
        <f t="shared" si="2"/>
        <v>1279.8</v>
      </c>
    </row>
    <row r="22" spans="1:8" ht="18.75" x14ac:dyDescent="0.3">
      <c r="A22" s="25">
        <v>17</v>
      </c>
      <c r="B22" s="10" t="s">
        <v>13</v>
      </c>
      <c r="C22" s="7">
        <v>2</v>
      </c>
      <c r="D22" s="8">
        <v>7049</v>
      </c>
      <c r="E22" s="49">
        <f t="shared" si="3"/>
        <v>14098</v>
      </c>
      <c r="F22" s="52">
        <f t="shared" si="0"/>
        <v>2</v>
      </c>
      <c r="G22" s="53">
        <v>6678</v>
      </c>
      <c r="H22" s="53">
        <f t="shared" si="2"/>
        <v>13356</v>
      </c>
    </row>
    <row r="23" spans="1:8" ht="37.5" x14ac:dyDescent="0.3">
      <c r="A23" s="25">
        <v>18</v>
      </c>
      <c r="B23" s="10" t="s">
        <v>14</v>
      </c>
      <c r="C23" s="35">
        <v>2</v>
      </c>
      <c r="D23" s="8">
        <v>5130</v>
      </c>
      <c r="E23" s="49">
        <f t="shared" si="3"/>
        <v>10260</v>
      </c>
      <c r="F23" s="52">
        <f t="shared" si="0"/>
        <v>2</v>
      </c>
      <c r="G23" s="53">
        <v>4860</v>
      </c>
      <c r="H23" s="53">
        <f t="shared" si="2"/>
        <v>9720</v>
      </c>
    </row>
    <row r="24" spans="1:8" ht="37.5" x14ac:dyDescent="0.3">
      <c r="A24" s="25">
        <v>19</v>
      </c>
      <c r="B24" s="10" t="s">
        <v>15</v>
      </c>
      <c r="C24" s="8">
        <v>1</v>
      </c>
      <c r="D24" s="8">
        <v>1081</v>
      </c>
      <c r="E24" s="49">
        <f t="shared" si="3"/>
        <v>1081</v>
      </c>
      <c r="F24" s="52">
        <f t="shared" si="0"/>
        <v>1</v>
      </c>
      <c r="G24" s="53">
        <v>1023.3</v>
      </c>
      <c r="H24" s="53">
        <f t="shared" si="2"/>
        <v>1023.3</v>
      </c>
    </row>
    <row r="25" spans="1:8" ht="18.75" x14ac:dyDescent="0.3">
      <c r="A25" s="25">
        <v>20</v>
      </c>
      <c r="B25" s="10" t="s">
        <v>16</v>
      </c>
      <c r="C25" s="8">
        <v>1</v>
      </c>
      <c r="D25" s="8">
        <v>1221</v>
      </c>
      <c r="E25" s="49">
        <f t="shared" si="3"/>
        <v>1221</v>
      </c>
      <c r="F25" s="52">
        <f t="shared" si="0"/>
        <v>1</v>
      </c>
      <c r="G25" s="53">
        <v>1156.5</v>
      </c>
      <c r="H25" s="53">
        <f t="shared" si="2"/>
        <v>1156.5</v>
      </c>
    </row>
    <row r="26" spans="1:8" ht="18.75" x14ac:dyDescent="0.3">
      <c r="A26" s="25">
        <v>21</v>
      </c>
      <c r="B26" s="10" t="s">
        <v>17</v>
      </c>
      <c r="C26" s="8">
        <v>1</v>
      </c>
      <c r="D26" s="8">
        <v>867</v>
      </c>
      <c r="E26" s="49">
        <f t="shared" si="3"/>
        <v>867</v>
      </c>
      <c r="F26" s="52">
        <f t="shared" si="0"/>
        <v>1</v>
      </c>
      <c r="G26" s="53">
        <v>820.8</v>
      </c>
      <c r="H26" s="53">
        <f t="shared" si="2"/>
        <v>820.8</v>
      </c>
    </row>
    <row r="27" spans="1:8" ht="18.75" x14ac:dyDescent="0.3">
      <c r="A27" s="25">
        <v>22</v>
      </c>
      <c r="B27" s="10" t="s">
        <v>18</v>
      </c>
      <c r="C27" s="8">
        <v>1</v>
      </c>
      <c r="D27" s="8">
        <v>1081</v>
      </c>
      <c r="E27" s="49">
        <f t="shared" si="3"/>
        <v>1081</v>
      </c>
      <c r="F27" s="52">
        <f t="shared" si="0"/>
        <v>1</v>
      </c>
      <c r="G27" s="53">
        <v>1023.3</v>
      </c>
      <c r="H27" s="53">
        <f t="shared" si="2"/>
        <v>1023.3</v>
      </c>
    </row>
    <row r="28" spans="1:8" ht="18.75" x14ac:dyDescent="0.3">
      <c r="A28" s="31"/>
      <c r="B28" s="38"/>
      <c r="C28" s="34"/>
      <c r="D28" s="34"/>
      <c r="E28" s="50"/>
      <c r="F28" s="54"/>
      <c r="G28" s="55"/>
      <c r="H28" s="55"/>
    </row>
    <row r="29" spans="1:8" ht="37.5" x14ac:dyDescent="0.3">
      <c r="A29" s="25">
        <v>23</v>
      </c>
      <c r="B29" s="10" t="s">
        <v>19</v>
      </c>
      <c r="C29" s="8">
        <v>1</v>
      </c>
      <c r="D29" s="8">
        <v>3982</v>
      </c>
      <c r="E29" s="49">
        <f t="shared" si="3"/>
        <v>3982</v>
      </c>
      <c r="F29" s="52">
        <f t="shared" si="0"/>
        <v>1</v>
      </c>
      <c r="G29" s="61">
        <v>4036</v>
      </c>
      <c r="H29" s="53">
        <f t="shared" si="2"/>
        <v>4036</v>
      </c>
    </row>
    <row r="30" spans="1:8" ht="18.75" x14ac:dyDescent="0.3">
      <c r="A30" s="25">
        <v>24</v>
      </c>
      <c r="B30" s="10" t="s">
        <v>20</v>
      </c>
      <c r="C30" s="8">
        <v>1</v>
      </c>
      <c r="D30" s="8">
        <v>4018</v>
      </c>
      <c r="E30" s="49">
        <f t="shared" si="3"/>
        <v>4018</v>
      </c>
      <c r="F30" s="52">
        <f t="shared" si="0"/>
        <v>1</v>
      </c>
      <c r="G30" s="53">
        <v>3948</v>
      </c>
      <c r="H30" s="53">
        <f t="shared" si="2"/>
        <v>3948</v>
      </c>
    </row>
    <row r="31" spans="1:8" ht="57" thickBot="1" x14ac:dyDescent="0.35">
      <c r="A31" s="27">
        <v>25</v>
      </c>
      <c r="B31" s="10" t="s">
        <v>6</v>
      </c>
      <c r="C31" s="12">
        <v>1</v>
      </c>
      <c r="D31" s="17">
        <v>14000</v>
      </c>
      <c r="E31" s="51">
        <v>14000</v>
      </c>
      <c r="F31" s="56">
        <f t="shared" si="0"/>
        <v>1</v>
      </c>
      <c r="G31" s="57">
        <v>12900</v>
      </c>
      <c r="H31" s="57">
        <f t="shared" si="2"/>
        <v>12900</v>
      </c>
    </row>
    <row r="32" spans="1:8" ht="21" customHeight="1" x14ac:dyDescent="0.3">
      <c r="A32" s="18"/>
      <c r="B32" s="19" t="s">
        <v>21</v>
      </c>
      <c r="C32" s="20"/>
      <c r="D32" s="20"/>
      <c r="E32" s="39">
        <f>SUM(E5:E31)</f>
        <v>166543</v>
      </c>
      <c r="F32" s="58"/>
      <c r="G32" s="39"/>
      <c r="H32" s="39">
        <f t="shared" ref="H32" si="5">SUM(H5:H31)</f>
        <v>166434.29999999999</v>
      </c>
    </row>
    <row r="33" spans="1:8" ht="18.75" x14ac:dyDescent="0.3">
      <c r="A33" s="21"/>
      <c r="B33" s="15" t="s">
        <v>22</v>
      </c>
      <c r="C33" s="16"/>
      <c r="D33" s="16"/>
      <c r="E33" s="40">
        <f>E32*0.2</f>
        <v>33308.6</v>
      </c>
      <c r="F33" s="59"/>
      <c r="G33" s="40"/>
      <c r="H33" s="62">
        <f t="shared" ref="H33" si="6">H32*0.2</f>
        <v>33286.86</v>
      </c>
    </row>
    <row r="34" spans="1:8" ht="19.5" thickBot="1" x14ac:dyDescent="0.35">
      <c r="A34" s="22"/>
      <c r="B34" s="23" t="s">
        <v>23</v>
      </c>
      <c r="C34" s="24"/>
      <c r="D34" s="24"/>
      <c r="E34" s="41">
        <f>E32+E33</f>
        <v>199851.6</v>
      </c>
      <c r="F34" s="60"/>
      <c r="G34" s="41"/>
      <c r="H34" s="41">
        <f t="shared" ref="H34" si="7">H32+H33</f>
        <v>199721.15999999997</v>
      </c>
    </row>
    <row r="36" spans="1:8" x14ac:dyDescent="0.25">
      <c r="B36" s="47" t="s">
        <v>50</v>
      </c>
    </row>
    <row r="37" spans="1:8" ht="30" x14ac:dyDescent="0.25">
      <c r="B37" s="45" t="s">
        <v>49</v>
      </c>
      <c r="C37" s="46">
        <v>2174</v>
      </c>
      <c r="D37" t="s">
        <v>48</v>
      </c>
    </row>
    <row r="38" spans="1:8" ht="30" x14ac:dyDescent="0.25">
      <c r="B38" s="45" t="s">
        <v>47</v>
      </c>
      <c r="C38" s="46">
        <f>149*3</f>
        <v>447</v>
      </c>
      <c r="D38" t="s">
        <v>46</v>
      </c>
    </row>
    <row r="39" spans="1:8" ht="30" x14ac:dyDescent="0.25">
      <c r="B39" s="45" t="s">
        <v>45</v>
      </c>
      <c r="C39" s="46">
        <f>2*57</f>
        <v>114</v>
      </c>
      <c r="D39" t="s">
        <v>44</v>
      </c>
    </row>
    <row r="40" spans="1:8" x14ac:dyDescent="0.25">
      <c r="B40" s="45" t="s">
        <v>43</v>
      </c>
      <c r="C40" s="46">
        <v>449</v>
      </c>
      <c r="D40" t="s">
        <v>42</v>
      </c>
    </row>
    <row r="41" spans="1:8" x14ac:dyDescent="0.25">
      <c r="B41" s="45" t="s">
        <v>41</v>
      </c>
      <c r="C41" s="46">
        <v>63</v>
      </c>
      <c r="D41" t="s">
        <v>40</v>
      </c>
    </row>
    <row r="42" spans="1:8" ht="30" x14ac:dyDescent="0.25">
      <c r="B42" s="45" t="s">
        <v>39</v>
      </c>
      <c r="C42" s="46">
        <f>37*2</f>
        <v>74</v>
      </c>
      <c r="D42" t="s">
        <v>38</v>
      </c>
    </row>
    <row r="43" spans="1:8" ht="30" x14ac:dyDescent="0.25">
      <c r="B43" s="45" t="s">
        <v>37</v>
      </c>
      <c r="C43" s="46">
        <v>715</v>
      </c>
      <c r="D43" t="s">
        <v>36</v>
      </c>
    </row>
    <row r="44" spans="1:8" ht="18.75" x14ac:dyDescent="0.3">
      <c r="B44"/>
      <c r="C44" s="63">
        <f>SUM(C37:C43)</f>
        <v>4036</v>
      </c>
      <c r="D44"/>
    </row>
    <row r="45" spans="1:8" x14ac:dyDescent="0.25">
      <c r="B45"/>
      <c r="D45"/>
    </row>
  </sheetData>
  <mergeCells count="2">
    <mergeCell ref="C2:E2"/>
    <mergeCell ref="F2:H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13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Djek</dc:creator>
  <cp:lastModifiedBy>Djek</cp:lastModifiedBy>
  <dcterms:created xsi:type="dcterms:W3CDTF">2018-08-08T19:26:45Z</dcterms:created>
  <dcterms:modified xsi:type="dcterms:W3CDTF">2018-09-10T20:02:23Z</dcterms:modified>
</cp:coreProperties>
</file>