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5" i="1" l="1"/>
  <c r="F33" i="1"/>
  <c r="F28" i="1" l="1"/>
  <c r="F29" i="1"/>
  <c r="F30" i="1"/>
  <c r="F32" i="1"/>
  <c r="F27" i="1"/>
  <c r="F26" i="1"/>
  <c r="F25" i="1"/>
  <c r="F24" i="1"/>
  <c r="F23" i="1"/>
  <c r="F11" i="1"/>
  <c r="F12" i="1"/>
  <c r="F13" i="1"/>
  <c r="F14" i="1"/>
  <c r="F15" i="1"/>
  <c r="F17" i="1"/>
  <c r="F18" i="1"/>
  <c r="F19" i="1"/>
  <c r="F20" i="1"/>
  <c r="F21" i="1"/>
  <c r="F22" i="1"/>
  <c r="F8" i="1"/>
  <c r="F10" i="1" l="1"/>
  <c r="F34" i="1" s="1"/>
</calcChain>
</file>

<file path=xl/sharedStrings.xml><?xml version="1.0" encoding="utf-8"?>
<sst xmlns="http://schemas.openxmlformats.org/spreadsheetml/2006/main" count="61" uniqueCount="47">
  <si>
    <t>№ з/п</t>
  </si>
  <si>
    <t>Одиниця виміру</t>
  </si>
  <si>
    <t>Розділ 1. Проектування</t>
  </si>
  <si>
    <t>Розділ 2. Земляні та супутні роботи</t>
  </si>
  <si>
    <t>Розділ 3. Монтажні роботи</t>
  </si>
  <si>
    <t>Кошторис складено на підставі інформації про вартість аналогічних робіт по реконструкції водопроводу у селі Грузьке Криворізького району Дніпропетровської області (тендер від 15.06.2018, https://prozorro.gov.ua/tender/UA-2018-06-15-002948-a)</t>
  </si>
  <si>
    <t>Розроблення грунту у відвал</t>
  </si>
  <si>
    <t>1000 м3</t>
  </si>
  <si>
    <t>Розроблення грунту з навантаженням на автомобілі-самоскиди</t>
  </si>
  <si>
    <t>т</t>
  </si>
  <si>
    <t>Перевезення грунту до 5 км (1,75т/м3)</t>
  </si>
  <si>
    <t>100 м3</t>
  </si>
  <si>
    <t>Засипка траншей i котлованiв бульдозерами</t>
  </si>
  <si>
    <t>Доробка вручну, зачищення дна i стiнок вручну з викидом грунту в котлованах i траншеях, розроблених механiзованим способом</t>
  </si>
  <si>
    <t>м</t>
  </si>
  <si>
    <t>Труба полiетиленова питна 110х6,6 мм</t>
  </si>
  <si>
    <t>Труба полiетиленова питна 90х5,4 мм</t>
  </si>
  <si>
    <t>Труба полiетиленова питна 50х3,0 мм</t>
  </si>
  <si>
    <t>Труба полiетиленова питна 40х2,4 мм</t>
  </si>
  <si>
    <t>Труба полiетиленова питна 32х2,0 мм</t>
  </si>
  <si>
    <t>1000м</t>
  </si>
  <si>
    <t>З'єднувальні частини до поліетиленових труб (заглушки, трійники, муфти, відводи, крани, переходи)</t>
  </si>
  <si>
    <t>Роботи з установлення з'єднувальних частин до поліетиленових труб</t>
  </si>
  <si>
    <t>Інші матеріали (кульові крани, фланці, гільзи, сталеві труби, тощо)</t>
  </si>
  <si>
    <t>Інші роботи (установлення запчастин, укладання сталевих труб та нанесення на них антикорозійної ізоляції, тощо)</t>
  </si>
  <si>
    <t>Промивання з дезинфекцiєю трубопроводiв</t>
  </si>
  <si>
    <t>Розділ 4. Підготовка до введення в експлуатацію</t>
  </si>
  <si>
    <t>шт</t>
  </si>
  <si>
    <t>Ущiльнення грунту пневматичними трамбiвками</t>
  </si>
  <si>
    <t>БЮДЖЕТ ПРОЕКТУ "ЧИСТУ ВОДУ В КОЖЕН ДІМ"</t>
  </si>
  <si>
    <t>Передпроектні дослідження та розробка проектно-кошторисної документації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</si>
  <si>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</si>
  <si>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</si>
  <si>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</si>
  <si>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</si>
  <si>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з прокладення водопроводу протяжністю 900 м по провулку Інгульському та вулиці Інгульська (будинки 1A-57A)</t>
  </si>
  <si>
    <t>Кошторис витрат на проведення робіт</t>
  </si>
  <si>
    <t>Запропоноване автором проекту</t>
  </si>
  <si>
    <t>Пропозиція експертної групи</t>
  </si>
  <si>
    <t>Укладання трубопроводiв iз полiетиленових труб дiаметром 110х6,6 мм з гідравличним випробуванням</t>
  </si>
  <si>
    <t>Укладання трубопроводiв iз полiетиленових труб дiаметром 90х5,4мм з гідравличним випробуванням</t>
  </si>
  <si>
    <t>Укладання трубопроводiв iз полiетиленових труб дiаметром 50х3,0мм з гідравличним випробуванням</t>
  </si>
  <si>
    <t>Укладання трубопроводiв iз полiетиленових труб дiаметром 40х2,4мм з гідравличним випробуванням</t>
  </si>
  <si>
    <t>Укладання трубопроводiв iз полiетиленових труб дiаметром 32х2,0мм з гідравличним випробуванням</t>
  </si>
  <si>
    <t xml:space="preserve"> Непередбачені витрати (20%):</t>
  </si>
  <si>
    <t>Взагалом: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</si>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</sst>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2" workbookViewId="0">
      <selection activeCell="A36" sqref="A36:I36"/>
    </sheetView>
  </sheetViews>
  <sheetFormatPr defaultRowHeight="15" x14ac:dyDescent="0.25"/>
  <cols>
    <col min="1" max="1" width="4.85546875" style="1" customWidth="1"/>
    <col min="2" max="2" width="106.28515625" style="1" customWidth="1"/>
    <col min="3" max="3" width="10.7109375" style="9" customWidth="1"/>
    <col min="4" max="4" width="10.85546875" style="1" customWidth="1"/>
    <col min="5" max="5" width="13.5703125" style="1" customWidth="1"/>
    <col min="6" max="6" width="12.85546875" style="1" customWidth="1"/>
    <col min="7" max="7" width="11.42578125" style="1" customWidth="1"/>
    <col min="8" max="8" width="10.42578125" style="1" customWidth="1"/>
    <col min="9" max="9" width="12.140625" style="1" customWidth="1"/>
    <col min="10" max="16384" width="9.140625" style="1"/>
  </cols>
  <sheetData>
    <row r="1" spans="1:9" ht="18.75" x14ac:dyDescent="0.3">
      <c r="A1" s="24" t="s">
        <v>29</v>
      </c>
      <c r="B1" s="24"/>
      <c r="C1" s="24"/>
      <c r="D1" s="24"/>
      <c r="E1" s="24"/>
      <c r="F1" s="24"/>
      <c r="G1" s="24"/>
      <c r="H1" s="24"/>
      <c r="I1" s="24"/>
    </row>
    <row r="2" spans="1:9" ht="20.25" customHeight="1" x14ac:dyDescent="0.3">
      <c r="A2" s="24" t="s">
        <v>36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3" t="s">
        <v>35</v>
      </c>
      <c r="B3" s="23"/>
      <c r="C3" s="23"/>
      <c r="D3" s="23"/>
      <c r="E3" s="23"/>
      <c r="F3" s="23"/>
      <c r="G3" s="23"/>
      <c r="H3" s="23"/>
      <c r="I3" s="23"/>
    </row>
    <row r="4" spans="1:9" ht="7.5" customHeight="1" x14ac:dyDescent="0.25"/>
    <row r="5" spans="1:9" x14ac:dyDescent="0.25">
      <c r="A5" s="25" t="s">
        <v>0</v>
      </c>
      <c r="B5" s="26" t="s">
        <v>31</v>
      </c>
      <c r="C5" s="26" t="s">
        <v>1</v>
      </c>
      <c r="D5" s="20" t="s">
        <v>37</v>
      </c>
      <c r="E5" s="21"/>
      <c r="F5" s="22"/>
      <c r="G5" s="20" t="s">
        <v>38</v>
      </c>
      <c r="H5" s="21"/>
      <c r="I5" s="22"/>
    </row>
    <row r="6" spans="1:9" s="2" customFormat="1" ht="43.5" x14ac:dyDescent="0.25">
      <c r="A6" s="25"/>
      <c r="B6" s="26"/>
      <c r="C6" s="26"/>
      <c r="D6" s="19" t="s">
        <v>32</v>
      </c>
      <c r="E6" s="19" t="s">
        <v>33</v>
      </c>
      <c r="F6" s="19" t="s">
        <v>34</v>
      </c>
      <c r="G6" s="19" t="s">
        <v>32</v>
      </c>
      <c r="H6" s="19" t="s">
        <v>33</v>
      </c>
      <c r="I6" s="19" t="s">
        <v>34</v>
      </c>
    </row>
    <row r="7" spans="1:9" x14ac:dyDescent="0.25">
      <c r="A7" s="10" t="s">
        <v>2</v>
      </c>
      <c r="B7" s="11"/>
      <c r="C7" s="12"/>
      <c r="D7" s="11"/>
      <c r="E7" s="11"/>
      <c r="F7" s="11"/>
      <c r="G7" s="11"/>
      <c r="H7" s="11"/>
      <c r="I7" s="13"/>
    </row>
    <row r="8" spans="1:9" x14ac:dyDescent="0.25">
      <c r="A8" s="3">
        <v>1</v>
      </c>
      <c r="B8" s="4" t="s">
        <v>30</v>
      </c>
      <c r="C8" s="5" t="s">
        <v>27</v>
      </c>
      <c r="D8" s="3">
        <v>1</v>
      </c>
      <c r="E8" s="3">
        <v>4500</v>
      </c>
      <c r="F8" s="3">
        <f t="shared" ref="F8" si="0">ROUND(D8*E8,0)</f>
        <v>4500</v>
      </c>
      <c r="G8" s="3"/>
      <c r="H8" s="3"/>
      <c r="I8" s="3"/>
    </row>
    <row r="9" spans="1:9" x14ac:dyDescent="0.25">
      <c r="A9" s="10" t="s">
        <v>3</v>
      </c>
      <c r="B9" s="17"/>
      <c r="C9" s="12"/>
      <c r="D9" s="11"/>
      <c r="E9" s="11"/>
      <c r="F9" s="11"/>
      <c r="G9" s="11"/>
      <c r="H9" s="11"/>
      <c r="I9" s="13"/>
    </row>
    <row r="10" spans="1:9" x14ac:dyDescent="0.25">
      <c r="A10" s="14">
        <v>2</v>
      </c>
      <c r="B10" s="15" t="s">
        <v>6</v>
      </c>
      <c r="C10" s="16" t="s">
        <v>7</v>
      </c>
      <c r="D10" s="14">
        <v>1.353</v>
      </c>
      <c r="E10" s="14">
        <v>18736.95</v>
      </c>
      <c r="F10" s="14">
        <f>ROUND(D10*E10,0)</f>
        <v>25351</v>
      </c>
      <c r="G10" s="3"/>
      <c r="H10" s="3"/>
      <c r="I10" s="3"/>
    </row>
    <row r="11" spans="1:9" x14ac:dyDescent="0.25">
      <c r="A11" s="3">
        <v>3</v>
      </c>
      <c r="B11" s="4" t="s">
        <v>8</v>
      </c>
      <c r="C11" s="5" t="s">
        <v>7</v>
      </c>
      <c r="D11" s="3">
        <v>2.1000000000000001E-2</v>
      </c>
      <c r="E11" s="3">
        <v>29209.55</v>
      </c>
      <c r="F11" s="3">
        <f t="shared" ref="F11:F26" si="1">ROUND(D11*E11,0)</f>
        <v>613</v>
      </c>
      <c r="G11" s="3"/>
      <c r="H11" s="3"/>
      <c r="I11" s="3"/>
    </row>
    <row r="12" spans="1:9" x14ac:dyDescent="0.25">
      <c r="A12" s="3">
        <v>4</v>
      </c>
      <c r="B12" s="4" t="s">
        <v>10</v>
      </c>
      <c r="C12" s="5" t="s">
        <v>9</v>
      </c>
      <c r="D12" s="3">
        <v>36.75</v>
      </c>
      <c r="E12" s="3">
        <v>33.96</v>
      </c>
      <c r="F12" s="3">
        <f t="shared" si="1"/>
        <v>1248</v>
      </c>
      <c r="G12" s="3"/>
      <c r="H12" s="3"/>
      <c r="I12" s="3"/>
    </row>
    <row r="13" spans="1:9" ht="30" x14ac:dyDescent="0.25">
      <c r="A13" s="3">
        <v>5</v>
      </c>
      <c r="B13" s="4" t="s">
        <v>13</v>
      </c>
      <c r="C13" s="5" t="s">
        <v>11</v>
      </c>
      <c r="D13" s="3">
        <v>0.42199999999999999</v>
      </c>
      <c r="E13" s="3">
        <v>7941.96</v>
      </c>
      <c r="F13" s="3">
        <f t="shared" si="1"/>
        <v>3352</v>
      </c>
      <c r="G13" s="3"/>
      <c r="H13" s="3"/>
      <c r="I13" s="3"/>
    </row>
    <row r="14" spans="1:9" x14ac:dyDescent="0.25">
      <c r="A14" s="3">
        <v>6</v>
      </c>
      <c r="B14" s="4" t="s">
        <v>12</v>
      </c>
      <c r="C14" s="5" t="s">
        <v>7</v>
      </c>
      <c r="D14" s="3">
        <v>1.3939999999999999</v>
      </c>
      <c r="E14" s="3">
        <v>4190.95</v>
      </c>
      <c r="F14" s="3">
        <f t="shared" si="1"/>
        <v>5842</v>
      </c>
      <c r="G14" s="3"/>
      <c r="H14" s="3"/>
      <c r="I14" s="3"/>
    </row>
    <row r="15" spans="1:9" x14ac:dyDescent="0.25">
      <c r="A15" s="3">
        <v>7</v>
      </c>
      <c r="B15" s="4" t="s">
        <v>28</v>
      </c>
      <c r="C15" s="5" t="s">
        <v>11</v>
      </c>
      <c r="D15" s="3">
        <v>1.3939999999999999</v>
      </c>
      <c r="E15" s="3">
        <v>1306.5899999999999</v>
      </c>
      <c r="F15" s="3">
        <f t="shared" si="1"/>
        <v>1821</v>
      </c>
      <c r="G15" s="3"/>
      <c r="H15" s="3"/>
      <c r="I15" s="3"/>
    </row>
    <row r="16" spans="1:9" x14ac:dyDescent="0.25">
      <c r="A16" s="10" t="s">
        <v>4</v>
      </c>
      <c r="B16" s="17"/>
      <c r="C16" s="12"/>
      <c r="D16" s="11"/>
      <c r="E16" s="11"/>
      <c r="F16" s="11"/>
      <c r="G16" s="11"/>
      <c r="H16" s="11"/>
      <c r="I16" s="13"/>
    </row>
    <row r="17" spans="1:9" x14ac:dyDescent="0.25">
      <c r="A17" s="3">
        <v>8</v>
      </c>
      <c r="B17" s="4" t="s">
        <v>15</v>
      </c>
      <c r="C17" s="5" t="s">
        <v>14</v>
      </c>
      <c r="D17" s="3">
        <v>150</v>
      </c>
      <c r="E17" s="3">
        <v>139.08000000000001</v>
      </c>
      <c r="F17" s="3">
        <f t="shared" si="1"/>
        <v>20862</v>
      </c>
      <c r="G17" s="3"/>
      <c r="H17" s="3"/>
      <c r="I17" s="3"/>
    </row>
    <row r="18" spans="1:9" x14ac:dyDescent="0.25">
      <c r="A18" s="3">
        <v>9</v>
      </c>
      <c r="B18" s="4" t="s">
        <v>16</v>
      </c>
      <c r="C18" s="5" t="s">
        <v>14</v>
      </c>
      <c r="D18" s="3">
        <v>298</v>
      </c>
      <c r="E18" s="3">
        <v>93.36</v>
      </c>
      <c r="F18" s="3">
        <f t="shared" si="1"/>
        <v>27821</v>
      </c>
      <c r="G18" s="3"/>
      <c r="H18" s="3"/>
      <c r="I18" s="3"/>
    </row>
    <row r="19" spans="1:9" x14ac:dyDescent="0.25">
      <c r="A19" s="3">
        <v>10</v>
      </c>
      <c r="B19" s="4" t="s">
        <v>17</v>
      </c>
      <c r="C19" s="5" t="s">
        <v>14</v>
      </c>
      <c r="D19" s="3">
        <v>319</v>
      </c>
      <c r="E19" s="3">
        <v>28.92</v>
      </c>
      <c r="F19" s="3">
        <f t="shared" si="1"/>
        <v>9225</v>
      </c>
      <c r="G19" s="3"/>
      <c r="H19" s="3"/>
      <c r="I19" s="3"/>
    </row>
    <row r="20" spans="1:9" x14ac:dyDescent="0.25">
      <c r="A20" s="3">
        <v>11</v>
      </c>
      <c r="B20" s="4" t="s">
        <v>18</v>
      </c>
      <c r="C20" s="5" t="s">
        <v>14</v>
      </c>
      <c r="D20" s="3">
        <v>75</v>
      </c>
      <c r="E20" s="3">
        <v>18.8</v>
      </c>
      <c r="F20" s="3">
        <f t="shared" si="1"/>
        <v>1410</v>
      </c>
      <c r="G20" s="3"/>
      <c r="H20" s="3"/>
      <c r="I20" s="3"/>
    </row>
    <row r="21" spans="1:9" x14ac:dyDescent="0.25">
      <c r="A21" s="3">
        <v>12</v>
      </c>
      <c r="B21" s="4" t="s">
        <v>19</v>
      </c>
      <c r="C21" s="5" t="s">
        <v>14</v>
      </c>
      <c r="D21" s="3">
        <v>58</v>
      </c>
      <c r="E21" s="3">
        <v>12.43</v>
      </c>
      <c r="F21" s="3">
        <f t="shared" si="1"/>
        <v>721</v>
      </c>
      <c r="G21" s="3"/>
      <c r="H21" s="3"/>
      <c r="I21" s="3"/>
    </row>
    <row r="22" spans="1:9" x14ac:dyDescent="0.25">
      <c r="A22" s="3">
        <v>13</v>
      </c>
      <c r="B22" s="4" t="s">
        <v>39</v>
      </c>
      <c r="C22" s="5" t="s">
        <v>20</v>
      </c>
      <c r="D22" s="3">
        <v>0.15</v>
      </c>
      <c r="E22" s="3">
        <v>16711.05</v>
      </c>
      <c r="F22" s="3">
        <f t="shared" si="1"/>
        <v>2507</v>
      </c>
      <c r="G22" s="3"/>
      <c r="H22" s="3"/>
      <c r="I22" s="3"/>
    </row>
    <row r="23" spans="1:9" x14ac:dyDescent="0.25">
      <c r="A23" s="3">
        <v>14</v>
      </c>
      <c r="B23" s="4" t="s">
        <v>40</v>
      </c>
      <c r="C23" s="5" t="s">
        <v>20</v>
      </c>
      <c r="D23" s="3">
        <v>0.29799999999999999</v>
      </c>
      <c r="E23" s="3">
        <v>16711.05</v>
      </c>
      <c r="F23" s="3">
        <f>ROUND(D23*E23,0)</f>
        <v>4980</v>
      </c>
      <c r="G23" s="3"/>
      <c r="H23" s="3"/>
      <c r="I23" s="3"/>
    </row>
    <row r="24" spans="1:9" x14ac:dyDescent="0.25">
      <c r="A24" s="3">
        <v>15</v>
      </c>
      <c r="B24" s="4" t="s">
        <v>41</v>
      </c>
      <c r="C24" s="5" t="s">
        <v>20</v>
      </c>
      <c r="D24" s="3">
        <v>0.31900000000000001</v>
      </c>
      <c r="E24" s="3">
        <v>7993.75</v>
      </c>
      <c r="F24" s="3">
        <f t="shared" si="1"/>
        <v>2550</v>
      </c>
      <c r="G24" s="3"/>
      <c r="H24" s="3"/>
      <c r="I24" s="3"/>
    </row>
    <row r="25" spans="1:9" x14ac:dyDescent="0.25">
      <c r="A25" s="3">
        <v>16</v>
      </c>
      <c r="B25" s="4" t="s">
        <v>42</v>
      </c>
      <c r="C25" s="5" t="s">
        <v>20</v>
      </c>
      <c r="D25" s="3">
        <v>7.4999999999999997E-2</v>
      </c>
      <c r="E25" s="3">
        <v>7993.75</v>
      </c>
      <c r="F25" s="3">
        <f t="shared" si="1"/>
        <v>600</v>
      </c>
      <c r="G25" s="3"/>
      <c r="H25" s="3"/>
      <c r="I25" s="3"/>
    </row>
    <row r="26" spans="1:9" x14ac:dyDescent="0.25">
      <c r="A26" s="3">
        <v>17</v>
      </c>
      <c r="B26" s="4" t="s">
        <v>43</v>
      </c>
      <c r="C26" s="5" t="s">
        <v>20</v>
      </c>
      <c r="D26" s="3">
        <v>5.8000000000000003E-2</v>
      </c>
      <c r="E26" s="3">
        <v>7993.75</v>
      </c>
      <c r="F26" s="3">
        <f t="shared" si="1"/>
        <v>464</v>
      </c>
      <c r="G26" s="3"/>
      <c r="H26" s="3"/>
      <c r="I26" s="3"/>
    </row>
    <row r="27" spans="1:9" x14ac:dyDescent="0.25">
      <c r="A27" s="3">
        <v>18</v>
      </c>
      <c r="B27" s="4" t="s">
        <v>21</v>
      </c>
      <c r="C27" s="5"/>
      <c r="D27" s="3"/>
      <c r="E27" s="3">
        <v>11106</v>
      </c>
      <c r="F27" s="3">
        <f>E27</f>
        <v>11106</v>
      </c>
      <c r="G27" s="3"/>
      <c r="H27" s="3"/>
      <c r="I27" s="3"/>
    </row>
    <row r="28" spans="1:9" x14ac:dyDescent="0.25">
      <c r="A28" s="3">
        <v>19</v>
      </c>
      <c r="B28" s="4" t="s">
        <v>22</v>
      </c>
      <c r="C28" s="5"/>
      <c r="D28" s="3"/>
      <c r="E28" s="3">
        <v>3005</v>
      </c>
      <c r="F28" s="3">
        <f t="shared" ref="F28:F32" si="2">E28</f>
        <v>3005</v>
      </c>
      <c r="G28" s="3"/>
      <c r="H28" s="3"/>
      <c r="I28" s="3"/>
    </row>
    <row r="29" spans="1:9" x14ac:dyDescent="0.25">
      <c r="A29" s="3">
        <v>20</v>
      </c>
      <c r="B29" s="4" t="s">
        <v>23</v>
      </c>
      <c r="C29" s="6"/>
      <c r="D29" s="3"/>
      <c r="E29" s="3">
        <v>28028</v>
      </c>
      <c r="F29" s="3">
        <f t="shared" si="2"/>
        <v>28028</v>
      </c>
      <c r="G29" s="3"/>
      <c r="H29" s="3"/>
      <c r="I29" s="3"/>
    </row>
    <row r="30" spans="1:9" x14ac:dyDescent="0.25">
      <c r="A30" s="3">
        <v>21</v>
      </c>
      <c r="B30" s="4" t="s">
        <v>24</v>
      </c>
      <c r="C30" s="5"/>
      <c r="D30" s="3"/>
      <c r="E30" s="3">
        <v>8312</v>
      </c>
      <c r="F30" s="3">
        <f t="shared" si="2"/>
        <v>8312</v>
      </c>
      <c r="G30" s="3"/>
      <c r="H30" s="3"/>
      <c r="I30" s="3"/>
    </row>
    <row r="31" spans="1:9" x14ac:dyDescent="0.25">
      <c r="A31" s="10" t="s">
        <v>26</v>
      </c>
      <c r="B31" s="18"/>
      <c r="C31" s="12"/>
      <c r="D31" s="11"/>
      <c r="E31" s="11"/>
      <c r="F31" s="11"/>
      <c r="G31" s="11"/>
      <c r="H31" s="11"/>
      <c r="I31" s="13"/>
    </row>
    <row r="32" spans="1:9" x14ac:dyDescent="0.25">
      <c r="A32" s="3">
        <v>22</v>
      </c>
      <c r="B32" s="7" t="s">
        <v>25</v>
      </c>
      <c r="C32" s="5"/>
      <c r="D32" s="3"/>
      <c r="E32" s="3">
        <v>2174</v>
      </c>
      <c r="F32" s="3">
        <f t="shared" si="2"/>
        <v>2174</v>
      </c>
      <c r="G32" s="3"/>
      <c r="H32" s="3"/>
      <c r="I32" s="3"/>
    </row>
    <row r="33" spans="1:9" x14ac:dyDescent="0.25">
      <c r="A33" s="3"/>
      <c r="B33" s="29" t="s">
        <v>46</v>
      </c>
      <c r="C33" s="30"/>
      <c r="D33" s="30"/>
      <c r="E33" s="31"/>
      <c r="F33" s="3">
        <f>SUM(F8:F32)</f>
        <v>166492</v>
      </c>
      <c r="G33" s="3"/>
      <c r="H33" s="3"/>
      <c r="I33" s="3"/>
    </row>
    <row r="34" spans="1:9" x14ac:dyDescent="0.25">
      <c r="A34" s="33"/>
      <c r="B34" s="29" t="s">
        <v>44</v>
      </c>
      <c r="C34" s="29"/>
      <c r="D34" s="29"/>
      <c r="E34" s="32"/>
      <c r="F34" s="3">
        <f>ROUND(SUM(F8:F32)*0.2,0)</f>
        <v>33298</v>
      </c>
      <c r="G34" s="3"/>
      <c r="H34" s="3"/>
      <c r="I34" s="3"/>
    </row>
    <row r="35" spans="1:9" x14ac:dyDescent="0.25">
      <c r="A35" s="34"/>
      <c r="B35" s="27" t="s">
        <v>45</v>
      </c>
      <c r="C35" s="27"/>
      <c r="D35" s="27"/>
      <c r="E35" s="28"/>
      <c r="F35" s="8">
        <f>F33+F34</f>
        <v>199790</v>
      </c>
      <c r="G35" s="3"/>
      <c r="H35" s="3"/>
      <c r="I35" s="3"/>
    </row>
    <row r="36" spans="1:9" ht="30.75" customHeight="1" x14ac:dyDescent="0.25">
      <c r="A36" s="35" t="s">
        <v>5</v>
      </c>
      <c r="B36" s="35"/>
      <c r="C36" s="35"/>
      <c r="D36" s="35"/>
      <c r="E36" s="35"/>
      <c r="F36" s="35"/>
      <c r="G36" s="35"/>
      <c r="H36" s="35"/>
      <c r="I36" s="35"/>
    </row>
  </sheetData>
  <mergeCells count="12">
    <mergeCell ref="A1:I1"/>
    <mergeCell ref="B33:E33"/>
    <mergeCell ref="B34:E34"/>
    <mergeCell ref="B35:E35"/>
    <mergeCell ref="A36:I36"/>
    <mergeCell ref="D5:F5"/>
    <mergeCell ref="G5:I5"/>
    <mergeCell ref="A3:I3"/>
    <mergeCell ref="A2:I2"/>
    <mergeCell ref="A5:A6"/>
    <mergeCell ref="B5:B6"/>
    <mergeCell ref="C5:C6"/>
  </mergeCells>
  <pageMargins left="0.39370078740157483" right="0.39370078740157483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2018-08-09T20:50:42Z</cp:lastPrinted>
  <dcterms:created xsi:type="dcterms:W3CDTF">2018-08-08T13:21:50Z</dcterms:created>
  <dcterms:modified xsi:type="dcterms:W3CDTF">2018-08-09T20:50:53Z</dcterms:modified>
</cp:coreProperties>
</file>