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/>
  <mc:AlternateContent xmlns:mc="http://schemas.openxmlformats.org/markup-compatibility/2006">
    <mc:Choice Requires="x15">
      <x15ac:absPath xmlns:x15ac="http://schemas.microsoft.com/office/spreadsheetml/2010/11/ac" url="/Users/vladislavsolovev/Desktop/"/>
    </mc:Choice>
  </mc:AlternateContent>
  <xr:revisionPtr revIDLastSave="0" documentId="13_ncr:1_{7BBF1C78-1578-CF4C-8A0D-1F76756566B2}" xr6:coauthVersionLast="43" xr6:coauthVersionMax="43" xr10:uidLastSave="{00000000-0000-0000-0000-000000000000}"/>
  <bookViews>
    <workbookView xWindow="6220" yWindow="480" windowWidth="22580" windowHeight="164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6" i="1" l="1"/>
  <c r="E27" i="1"/>
  <c r="E25" i="1"/>
  <c r="E7" i="1"/>
  <c r="E10" i="1"/>
  <c r="E11" i="1"/>
  <c r="E15" i="1"/>
  <c r="E19" i="1"/>
  <c r="E23" i="1"/>
  <c r="F12" i="1"/>
  <c r="F14" i="1"/>
  <c r="C14" i="1" s="1"/>
  <c r="E14" i="1" s="1"/>
  <c r="F15" i="1"/>
  <c r="F16" i="1" s="1"/>
  <c r="C16" i="1" s="1"/>
  <c r="E16" i="1" s="1"/>
  <c r="C4" i="1"/>
  <c r="E4" i="1" s="1"/>
  <c r="C5" i="1"/>
  <c r="E5" i="1" s="1"/>
  <c r="C6" i="1"/>
  <c r="E6" i="1" s="1"/>
  <c r="C7" i="1"/>
  <c r="C8" i="1"/>
  <c r="E8" i="1" s="1"/>
  <c r="C9" i="1"/>
  <c r="E9" i="1" s="1"/>
  <c r="C10" i="1"/>
  <c r="C11" i="1"/>
  <c r="C12" i="1"/>
  <c r="E12" i="1" s="1"/>
  <c r="C13" i="1"/>
  <c r="E13" i="1" s="1"/>
  <c r="C15" i="1"/>
  <c r="C17" i="1"/>
  <c r="E17" i="1" s="1"/>
  <c r="C18" i="1"/>
  <c r="E18" i="1" s="1"/>
  <c r="C19" i="1"/>
  <c r="C20" i="1"/>
  <c r="E20" i="1" s="1"/>
  <c r="C21" i="1"/>
  <c r="E21" i="1" s="1"/>
  <c r="C22" i="1"/>
  <c r="E22" i="1" s="1"/>
  <c r="C23" i="1"/>
  <c r="C24" i="1"/>
  <c r="E24" i="1" s="1"/>
  <c r="C3" i="1"/>
  <c r="E3" i="1" s="1"/>
</calcChain>
</file>

<file path=xl/sharedStrings.xml><?xml version="1.0" encoding="utf-8"?>
<sst xmlns="http://schemas.openxmlformats.org/spreadsheetml/2006/main" count="35" uniqueCount="34">
  <si>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</si>
  <si>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</si>
  <si>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</si>
  <si>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</si>
  <si>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</si>
  <si>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</si>
  <si>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</si>
  <si>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</si>
  <si>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</si>
  <si>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</si>
  <si>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</si>
  <si>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Тротуарная плитка "старе місто" 45 мм.сіра</t>
  </si>
  <si>
    <t>Бортовий камінь 1000х300х150</t>
  </si>
  <si>
    <t>Бортовий камінь 1000х200х80</t>
  </si>
  <si>
    <t>Алмазний круг</t>
  </si>
  <si>
    <t>Пісок річковий</t>
  </si>
  <si>
    <t>Відсів фр. 2-5</t>
  </si>
  <si>
    <t>Люк</t>
  </si>
  <si>
    <t>Доставка плитки, бортових каменів (кран-маніпулятор)</t>
  </si>
  <si>
    <t>Доставка цемента, піска</t>
  </si>
  <si>
    <t>Цемент</t>
  </si>
  <si>
    <t>Демонтаж асфальтобетонного покриття</t>
  </si>
  <si>
    <t>Демонтаж бортового каменя</t>
  </si>
  <si>
    <t>Навантаження сміття</t>
  </si>
  <si>
    <t>Перевезення сміття</t>
  </si>
  <si>
    <t>Утилізация сміття</t>
  </si>
  <si>
    <t>Улаштування підстильних та вирівнювальних шарів з відсіва</t>
  </si>
  <si>
    <t>Укладання ФЕМ</t>
  </si>
  <si>
    <t xml:space="preserve">Встановлення бортового камню 1000х300х150  </t>
  </si>
  <si>
    <t xml:space="preserve">Встановлення бортового камню 1000х200х80  </t>
  </si>
  <si>
    <t>Встановлення люка</t>
  </si>
  <si>
    <t>Розвантаження ручне</t>
  </si>
  <si>
    <t>Алмазна різка</t>
  </si>
  <si>
    <t>Непередбачені витрати 20%: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</si>
</sst>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5" xfId="0" applyFont="1" applyBorder="1" applyAlignment="1"/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/>
    </xf>
    <xf numFmtId="4" fontId="2" fillId="5" borderId="1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tabSelected="1" topLeftCell="A7" zoomScale="120" zoomScaleNormal="120" workbookViewId="0">
      <selection activeCell="A16" sqref="A16"/>
    </sheetView>
  </sheetViews>
  <sheetFormatPr baseColWidth="10" defaultColWidth="9.1640625" defaultRowHeight="18" x14ac:dyDescent="0.2"/>
  <cols>
    <col min="1" max="1" width="5.83203125" style="2" customWidth="1"/>
    <col min="2" max="2" width="64.33203125" style="2" customWidth="1"/>
    <col min="3" max="3" width="14" style="2" customWidth="1"/>
    <col min="4" max="4" width="17.1640625" style="41" customWidth="1"/>
    <col min="5" max="5" width="12.6640625" style="41" customWidth="1"/>
    <col min="6" max="6" width="0" style="2" hidden="1" customWidth="1"/>
    <col min="7" max="16384" width="9.1640625" style="2"/>
  </cols>
  <sheetData>
    <row r="1" spans="1:6" x14ac:dyDescent="0.2">
      <c r="A1" s="1"/>
      <c r="B1" s="13" t="s">
        <v>8</v>
      </c>
      <c r="C1" s="14"/>
      <c r="D1" s="14"/>
      <c r="E1" s="15"/>
    </row>
    <row r="2" spans="1:6" ht="38" x14ac:dyDescent="0.2">
      <c r="A2" s="3" t="s">
        <v>0</v>
      </c>
      <c r="B2" s="4" t="s">
        <v>6</v>
      </c>
      <c r="C2" s="5" t="s">
        <v>4</v>
      </c>
      <c r="D2" s="31" t="s">
        <v>3</v>
      </c>
      <c r="E2" s="32" t="s">
        <v>5</v>
      </c>
    </row>
    <row r="3" spans="1:6" x14ac:dyDescent="0.2">
      <c r="A3" s="24">
        <v>1</v>
      </c>
      <c r="B3" s="25" t="s">
        <v>11</v>
      </c>
      <c r="C3" s="29">
        <f>F3*3</f>
        <v>375</v>
      </c>
      <c r="D3" s="33">
        <v>223</v>
      </c>
      <c r="E3" s="34">
        <f>D3*C3</f>
        <v>83625</v>
      </c>
      <c r="F3" s="29">
        <v>125</v>
      </c>
    </row>
    <row r="4" spans="1:6" x14ac:dyDescent="0.2">
      <c r="A4" s="24">
        <v>2</v>
      </c>
      <c r="B4" s="25" t="s">
        <v>12</v>
      </c>
      <c r="C4" s="29">
        <f>F4*3</f>
        <v>111</v>
      </c>
      <c r="D4" s="33">
        <v>180</v>
      </c>
      <c r="E4" s="34">
        <f t="shared" ref="E4:E24" si="0">D4*C4</f>
        <v>19980</v>
      </c>
      <c r="F4" s="29">
        <v>37</v>
      </c>
    </row>
    <row r="5" spans="1:6" x14ac:dyDescent="0.2">
      <c r="A5" s="24">
        <v>3</v>
      </c>
      <c r="B5" s="25" t="s">
        <v>13</v>
      </c>
      <c r="C5" s="29">
        <f>F5*3</f>
        <v>147</v>
      </c>
      <c r="D5" s="33">
        <v>95</v>
      </c>
      <c r="E5" s="34">
        <f t="shared" si="0"/>
        <v>13965</v>
      </c>
      <c r="F5" s="29">
        <v>49</v>
      </c>
    </row>
    <row r="6" spans="1:6" x14ac:dyDescent="0.2">
      <c r="A6" s="24">
        <v>4</v>
      </c>
      <c r="B6" s="25" t="s">
        <v>14</v>
      </c>
      <c r="C6" s="29">
        <f>F6*3</f>
        <v>3</v>
      </c>
      <c r="D6" s="33">
        <v>670</v>
      </c>
      <c r="E6" s="34">
        <f t="shared" si="0"/>
        <v>2010</v>
      </c>
      <c r="F6" s="29">
        <v>1</v>
      </c>
    </row>
    <row r="7" spans="1:6" x14ac:dyDescent="0.2">
      <c r="A7" s="24">
        <v>5</v>
      </c>
      <c r="B7" s="25" t="s">
        <v>15</v>
      </c>
      <c r="C7" s="29">
        <f>F7*3</f>
        <v>3</v>
      </c>
      <c r="D7" s="33">
        <v>600</v>
      </c>
      <c r="E7" s="34">
        <f t="shared" si="0"/>
        <v>1800</v>
      </c>
      <c r="F7" s="29">
        <v>1</v>
      </c>
    </row>
    <row r="8" spans="1:6" x14ac:dyDescent="0.2">
      <c r="A8" s="24">
        <v>6</v>
      </c>
      <c r="B8" s="25" t="s">
        <v>16</v>
      </c>
      <c r="C8" s="29">
        <f>F8*3</f>
        <v>105</v>
      </c>
      <c r="D8" s="33">
        <v>341</v>
      </c>
      <c r="E8" s="34">
        <f t="shared" si="0"/>
        <v>35805</v>
      </c>
      <c r="F8" s="29">
        <v>35</v>
      </c>
    </row>
    <row r="9" spans="1:6" x14ac:dyDescent="0.2">
      <c r="A9" s="24">
        <v>7</v>
      </c>
      <c r="B9" s="25" t="s">
        <v>17</v>
      </c>
      <c r="C9" s="29">
        <f>F9*3</f>
        <v>3</v>
      </c>
      <c r="D9" s="33">
        <v>1220</v>
      </c>
      <c r="E9" s="34">
        <f t="shared" si="0"/>
        <v>3660</v>
      </c>
      <c r="F9" s="29">
        <v>1</v>
      </c>
    </row>
    <row r="10" spans="1:6" x14ac:dyDescent="0.2">
      <c r="A10" s="24">
        <v>8</v>
      </c>
      <c r="B10" s="26" t="s">
        <v>18</v>
      </c>
      <c r="C10" s="29">
        <f>F10*3</f>
        <v>6</v>
      </c>
      <c r="D10" s="33">
        <v>1980</v>
      </c>
      <c r="E10" s="34">
        <f t="shared" si="0"/>
        <v>11880</v>
      </c>
      <c r="F10" s="29">
        <v>2</v>
      </c>
    </row>
    <row r="11" spans="1:6" x14ac:dyDescent="0.2">
      <c r="A11" s="24">
        <v>9</v>
      </c>
      <c r="B11" s="25" t="s">
        <v>19</v>
      </c>
      <c r="C11" s="29">
        <f>F11*3</f>
        <v>3</v>
      </c>
      <c r="D11" s="33">
        <v>550</v>
      </c>
      <c r="E11" s="34">
        <f t="shared" si="0"/>
        <v>1650</v>
      </c>
      <c r="F11" s="29">
        <v>1</v>
      </c>
    </row>
    <row r="12" spans="1:6" x14ac:dyDescent="0.2">
      <c r="A12" s="24">
        <v>10</v>
      </c>
      <c r="B12" s="25" t="s">
        <v>20</v>
      </c>
      <c r="C12" s="29">
        <f>F12*3</f>
        <v>3.5999999999999996</v>
      </c>
      <c r="D12" s="33">
        <v>2800</v>
      </c>
      <c r="E12" s="34">
        <f t="shared" si="0"/>
        <v>10079.999999999998</v>
      </c>
      <c r="F12" s="29">
        <f>0.75+0.2+0.25</f>
        <v>1.2</v>
      </c>
    </row>
    <row r="13" spans="1:6" x14ac:dyDescent="0.2">
      <c r="A13" s="24">
        <v>11</v>
      </c>
      <c r="B13" s="25" t="s">
        <v>21</v>
      </c>
      <c r="C13" s="29">
        <f>F13*3</f>
        <v>72</v>
      </c>
      <c r="D13" s="33">
        <v>316</v>
      </c>
      <c r="E13" s="34">
        <f t="shared" si="0"/>
        <v>22752</v>
      </c>
      <c r="F13" s="29">
        <v>24</v>
      </c>
    </row>
    <row r="14" spans="1:6" x14ac:dyDescent="0.2">
      <c r="A14" s="24">
        <v>12</v>
      </c>
      <c r="B14" s="25" t="s">
        <v>22</v>
      </c>
      <c r="C14" s="29">
        <f>F14*3</f>
        <v>252</v>
      </c>
      <c r="D14" s="33">
        <v>105.8</v>
      </c>
      <c r="E14" s="34">
        <f t="shared" si="0"/>
        <v>26661.599999999999</v>
      </c>
      <c r="F14" s="29">
        <f>36+48</f>
        <v>84</v>
      </c>
    </row>
    <row r="15" spans="1:6" x14ac:dyDescent="0.2">
      <c r="A15" s="24">
        <v>13</v>
      </c>
      <c r="B15" s="25" t="s">
        <v>23</v>
      </c>
      <c r="C15" s="29">
        <f>F15*3</f>
        <v>135</v>
      </c>
      <c r="D15" s="33">
        <v>60.8</v>
      </c>
      <c r="E15" s="34">
        <f t="shared" si="0"/>
        <v>8208</v>
      </c>
      <c r="F15" s="29">
        <f>40+5</f>
        <v>45</v>
      </c>
    </row>
    <row r="16" spans="1:6" x14ac:dyDescent="0.2">
      <c r="A16" s="24">
        <v>14</v>
      </c>
      <c r="B16" s="25" t="s">
        <v>24</v>
      </c>
      <c r="C16" s="29">
        <f>F16*3</f>
        <v>135</v>
      </c>
      <c r="D16" s="33">
        <v>208</v>
      </c>
      <c r="E16" s="34">
        <f t="shared" si="0"/>
        <v>28080</v>
      </c>
      <c r="F16" s="29">
        <f>F15</f>
        <v>45</v>
      </c>
    </row>
    <row r="17" spans="1:6" x14ac:dyDescent="0.2">
      <c r="A17" s="24">
        <v>15</v>
      </c>
      <c r="B17" s="27" t="s">
        <v>25</v>
      </c>
      <c r="C17" s="29">
        <f>F17*3</f>
        <v>135</v>
      </c>
      <c r="D17" s="33">
        <v>112</v>
      </c>
      <c r="E17" s="34">
        <f t="shared" si="0"/>
        <v>15120</v>
      </c>
      <c r="F17" s="29">
        <v>45</v>
      </c>
    </row>
    <row r="18" spans="1:6" x14ac:dyDescent="0.2">
      <c r="A18" s="24">
        <v>16</v>
      </c>
      <c r="B18" s="28" t="s">
        <v>26</v>
      </c>
      <c r="C18" s="29">
        <f>F18*3</f>
        <v>105</v>
      </c>
      <c r="D18" s="33">
        <v>275</v>
      </c>
      <c r="E18" s="34">
        <f t="shared" si="0"/>
        <v>28875</v>
      </c>
      <c r="F18" s="29">
        <v>35</v>
      </c>
    </row>
    <row r="19" spans="1:6" x14ac:dyDescent="0.2">
      <c r="A19" s="24">
        <v>17</v>
      </c>
      <c r="B19" s="25" t="s">
        <v>27</v>
      </c>
      <c r="C19" s="29">
        <f>F19*3</f>
        <v>363</v>
      </c>
      <c r="D19" s="33">
        <v>130</v>
      </c>
      <c r="E19" s="34">
        <f t="shared" si="0"/>
        <v>47190</v>
      </c>
      <c r="F19" s="29">
        <v>121</v>
      </c>
    </row>
    <row r="20" spans="1:6" x14ac:dyDescent="0.2">
      <c r="A20" s="24">
        <v>18</v>
      </c>
      <c r="B20" s="25" t="s">
        <v>28</v>
      </c>
      <c r="C20" s="29">
        <f>F20*3</f>
        <v>108</v>
      </c>
      <c r="D20" s="33">
        <v>132</v>
      </c>
      <c r="E20" s="34">
        <f t="shared" si="0"/>
        <v>14256</v>
      </c>
      <c r="F20" s="29">
        <v>36</v>
      </c>
    </row>
    <row r="21" spans="1:6" x14ac:dyDescent="0.2">
      <c r="A21" s="24">
        <v>19</v>
      </c>
      <c r="B21" s="26" t="s">
        <v>29</v>
      </c>
      <c r="C21" s="29">
        <f>F21*3</f>
        <v>144</v>
      </c>
      <c r="D21" s="35">
        <v>96</v>
      </c>
      <c r="E21" s="34">
        <f t="shared" si="0"/>
        <v>13824</v>
      </c>
      <c r="F21" s="30">
        <v>48</v>
      </c>
    </row>
    <row r="22" spans="1:6" x14ac:dyDescent="0.2">
      <c r="A22" s="24">
        <v>20</v>
      </c>
      <c r="B22" s="26" t="s">
        <v>30</v>
      </c>
      <c r="C22" s="29">
        <f>F22*3</f>
        <v>3</v>
      </c>
      <c r="D22" s="35">
        <v>600</v>
      </c>
      <c r="E22" s="34">
        <f t="shared" si="0"/>
        <v>1800</v>
      </c>
      <c r="F22" s="30">
        <v>1</v>
      </c>
    </row>
    <row r="23" spans="1:6" x14ac:dyDescent="0.2">
      <c r="A23" s="24">
        <v>21</v>
      </c>
      <c r="B23" s="26" t="s">
        <v>31</v>
      </c>
      <c r="C23" s="29">
        <f>F23*3</f>
        <v>6.6000000000000005</v>
      </c>
      <c r="D23" s="35">
        <v>300</v>
      </c>
      <c r="E23" s="34">
        <f t="shared" si="0"/>
        <v>1980.0000000000002</v>
      </c>
      <c r="F23" s="30">
        <v>2.2000000000000002</v>
      </c>
    </row>
    <row r="24" spans="1:6" x14ac:dyDescent="0.2">
      <c r="A24" s="24">
        <v>22</v>
      </c>
      <c r="B24" s="25" t="s">
        <v>32</v>
      </c>
      <c r="C24" s="29">
        <f>F24*3</f>
        <v>60</v>
      </c>
      <c r="D24" s="33">
        <v>96</v>
      </c>
      <c r="E24" s="34">
        <f t="shared" si="0"/>
        <v>5760</v>
      </c>
      <c r="F24" s="29">
        <v>20</v>
      </c>
    </row>
    <row r="25" spans="1:6" x14ac:dyDescent="0.2">
      <c r="A25" s="6"/>
      <c r="B25" s="18" t="s">
        <v>1</v>
      </c>
      <c r="C25" s="19"/>
      <c r="D25" s="20"/>
      <c r="E25" s="36">
        <f>SUM(E3:E24)</f>
        <v>398961.6</v>
      </c>
    </row>
    <row r="26" spans="1:6" ht="24" customHeight="1" x14ac:dyDescent="0.2">
      <c r="A26" s="7"/>
      <c r="B26" s="21" t="s">
        <v>33</v>
      </c>
      <c r="C26" s="22"/>
      <c r="D26" s="23"/>
      <c r="E26" s="36">
        <f>E27-E25</f>
        <v>79792.319999999949</v>
      </c>
    </row>
    <row r="27" spans="1:6" x14ac:dyDescent="0.2">
      <c r="A27" s="6"/>
      <c r="B27" s="18" t="s">
        <v>2</v>
      </c>
      <c r="C27" s="19"/>
      <c r="D27" s="20"/>
      <c r="E27" s="36">
        <f>E25*1.2</f>
        <v>478753.91999999993</v>
      </c>
    </row>
    <row r="28" spans="1:6" x14ac:dyDescent="0.2">
      <c r="A28" s="8"/>
      <c r="B28" s="9"/>
      <c r="C28" s="9"/>
      <c r="D28" s="37"/>
      <c r="E28" s="38"/>
    </row>
    <row r="29" spans="1:6" x14ac:dyDescent="0.2">
      <c r="A29" s="8"/>
      <c r="B29" s="9"/>
      <c r="C29" s="9"/>
      <c r="D29" s="37"/>
      <c r="E29" s="38"/>
    </row>
    <row r="30" spans="1:6" ht="18" customHeight="1" x14ac:dyDescent="0.2">
      <c r="A30" s="10" t="s">
        <v>10</v>
      </c>
      <c r="B30" s="12" t="s">
        <v>9</v>
      </c>
      <c r="C30" s="12"/>
      <c r="D30" s="12"/>
      <c r="E30" s="39" t="s">
        <v>10</v>
      </c>
    </row>
    <row r="31" spans="1:6" x14ac:dyDescent="0.2">
      <c r="A31" s="11"/>
      <c r="B31" s="12"/>
      <c r="C31" s="12"/>
      <c r="D31" s="12"/>
      <c r="E31" s="40"/>
    </row>
    <row r="32" spans="1:6" x14ac:dyDescent="0.2">
      <c r="A32" s="11"/>
      <c r="B32" s="12"/>
      <c r="C32" s="12"/>
      <c r="D32" s="12"/>
      <c r="E32" s="40"/>
    </row>
    <row r="33" spans="1:5" x14ac:dyDescent="0.2">
      <c r="A33" s="11"/>
      <c r="B33" s="12"/>
      <c r="C33" s="12"/>
      <c r="D33" s="12"/>
      <c r="E33" s="40"/>
    </row>
    <row r="34" spans="1:5" x14ac:dyDescent="0.2">
      <c r="A34" s="11"/>
      <c r="B34" s="12"/>
      <c r="C34" s="12"/>
      <c r="D34" s="12"/>
      <c r="E34" s="40"/>
    </row>
    <row r="35" spans="1:5" x14ac:dyDescent="0.2">
      <c r="A35" s="11"/>
      <c r="B35" s="12"/>
      <c r="C35" s="12"/>
      <c r="D35" s="12"/>
      <c r="E35" s="40"/>
    </row>
    <row r="36" spans="1:5" x14ac:dyDescent="0.2">
      <c r="A36" s="8"/>
      <c r="B36" s="9"/>
      <c r="C36" s="9"/>
      <c r="D36" s="37"/>
      <c r="E36" s="38"/>
    </row>
    <row r="37" spans="1:5" x14ac:dyDescent="0.2">
      <c r="B37" s="16" t="s">
        <v>7</v>
      </c>
      <c r="C37" s="17"/>
      <c r="D37" s="17"/>
      <c r="E37" s="17"/>
    </row>
    <row r="38" spans="1:5" x14ac:dyDescent="0.2">
      <c r="B38" s="17"/>
      <c r="C38" s="17"/>
      <c r="D38" s="17"/>
      <c r="E38" s="17"/>
    </row>
    <row r="39" spans="1:5" x14ac:dyDescent="0.2">
      <c r="B39" s="17"/>
      <c r="C39" s="17"/>
      <c r="D39" s="17"/>
      <c r="E39" s="17"/>
    </row>
    <row r="40" spans="1:5" x14ac:dyDescent="0.2">
      <c r="B40" s="17"/>
      <c r="C40" s="17"/>
      <c r="D40" s="17"/>
      <c r="E40" s="17"/>
    </row>
    <row r="41" spans="1:5" x14ac:dyDescent="0.2">
      <c r="B41" s="17"/>
      <c r="C41" s="17"/>
      <c r="D41" s="17"/>
      <c r="E41" s="17"/>
    </row>
    <row r="42" spans="1:5" x14ac:dyDescent="0.2">
      <c r="B42" s="17"/>
      <c r="C42" s="17"/>
      <c r="D42" s="17"/>
      <c r="E42" s="17"/>
    </row>
    <row r="43" spans="1:5" x14ac:dyDescent="0.2">
      <c r="B43" s="17"/>
      <c r="C43" s="17"/>
      <c r="D43" s="17"/>
      <c r="E43" s="17"/>
    </row>
  </sheetData>
  <mergeCells count="8">
    <mergeCell ref="A30:A35"/>
    <mergeCell ref="E30:E35"/>
    <mergeCell ref="B30:D35"/>
    <mergeCell ref="B1:E1"/>
    <mergeCell ref="B37:E43"/>
    <mergeCell ref="B27:D27"/>
    <mergeCell ref="B26:D26"/>
    <mergeCell ref="B25:D2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Microsoft Office User</cp:lastModifiedBy>
  <cp:lastPrinted>2016-09-24T18:37:54Z</cp:lastPrinted>
  <dcterms:created xsi:type="dcterms:W3CDTF">2016-09-21T11:18:44Z</dcterms:created>
  <dcterms:modified xsi:type="dcterms:W3CDTF">2019-07-16T12:55:16Z</dcterms:modified>
</cp:coreProperties>
</file>