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8656F5-E9F3-4E0E-9563-205EE7373A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0" i="1" l="1"/>
  <c r="F158" i="1"/>
  <c r="F44" i="1" l="1"/>
  <c r="F23" i="1"/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 l="1"/>
  <c r="F140" i="1"/>
  <c r="F139" i="1"/>
  <c r="F138" i="1" l="1"/>
  <c r="F137" i="1"/>
  <c r="F136" i="1" l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33" i="1"/>
  <c r="F159" i="1" l="1"/>
  <c r="E161" i="1" l="1"/>
  <c r="F161" i="1" s="1"/>
  <c r="E162" i="1" l="1"/>
  <c r="F162" i="1" s="1"/>
  <c r="E163" i="1" s="1"/>
  <c r="F163" i="1" s="1"/>
  <c r="F164" i="1" s="1"/>
  <c r="F166" i="1" s="1"/>
  <c r="F165" i="1" s="1"/>
</calcChain>
</file>

<file path=xl/sharedStrings.xml><?xml version="1.0" encoding="utf-8"?>
<sst xmlns="http://schemas.openxmlformats.org/spreadsheetml/2006/main" count="297" uniqueCount="171">
  <si>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</si>
  <si>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</si>
  <si>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</si>
  <si>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</si>
  <si>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</si>
  <si>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</si>
  <si>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</si>
  <si>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Назва проєкту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</si>
  <si>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</si>
  <si>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</si>
  <si>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</si>
  <si>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</si>
  <si>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</si>
  <si>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м3</t>
  </si>
  <si>
    <t>маш-год</t>
  </si>
  <si>
    <t>Автомобiлi бортовi, вантажопiдйомнiсть 3 т</t>
  </si>
  <si>
    <t>Автонавантажувачi, вантажопiдйомнiсть 5 т</t>
  </si>
  <si>
    <t>Прес гiдравлiчний з електроприводом</t>
  </si>
  <si>
    <t>Машини свердлильнi електричнi</t>
  </si>
  <si>
    <t>Перевезення сміття до 20 км</t>
  </si>
  <si>
    <t>т</t>
  </si>
  <si>
    <t>кг</t>
  </si>
  <si>
    <t>Електроенергiя</t>
  </si>
  <si>
    <t>кВт-год</t>
  </si>
  <si>
    <t>Мастильнi матерiали</t>
  </si>
  <si>
    <t>м2</t>
  </si>
  <si>
    <t>м</t>
  </si>
  <si>
    <t>Швидкотведiюча сумiш Ceresit СN 83</t>
  </si>
  <si>
    <t>Емульсiя еластична Ceresit CC 83</t>
  </si>
  <si>
    <t>л</t>
  </si>
  <si>
    <t>шт</t>
  </si>
  <si>
    <t>Стрижнева арматура АТ-IIIС, дiаметр 10 мм</t>
  </si>
  <si>
    <t>100кг</t>
  </si>
  <si>
    <t>Терморегулятор DEVIreg™ 850 III</t>
  </si>
  <si>
    <t>Гідроізоляційна суміш Ceresit CR 65</t>
  </si>
  <si>
    <t>Сiтка сталева зварена Д10 200х200</t>
  </si>
  <si>
    <t>Плитки тактильні з керамограниту 300х300</t>
  </si>
  <si>
    <t>100шт</t>
  </si>
  <si>
    <t>Дюбелi У658, У661</t>
  </si>
  <si>
    <t>Контактор модульный IEK КМ 40-20 40А 2НО</t>
  </si>
  <si>
    <t>Металоконструкцiї iндивiдуальнi</t>
  </si>
  <si>
    <t>Дюбель-цвях ДГПШ 4,5х50 мм</t>
  </si>
  <si>
    <t>Рядно</t>
  </si>
  <si>
    <t>УЗО 2-полюса 25A</t>
  </si>
  <si>
    <t>УЗО 2-полюса 40A</t>
  </si>
  <si>
    <t>Вимикач автоматичний, In=16A, 1п, С</t>
  </si>
  <si>
    <t>Вимикач автоматичний, In=40A, 3п, С</t>
  </si>
  <si>
    <t>Вимикач автоматичний, In=32A, 3п, С</t>
  </si>
  <si>
    <t>Контактор модульный IEK КМ 40-20 25А 4НО</t>
  </si>
  <si>
    <t>Пiсок природний, рядовий</t>
  </si>
  <si>
    <t>Вимикач автоматичний, In=16A, 3п, С</t>
  </si>
  <si>
    <t>Перемичка заземлювальна</t>
  </si>
  <si>
    <t>Стрiчка ризова тактильна</t>
  </si>
  <si>
    <t>Електроди, дiаметр 4 мм, марка Э42</t>
  </si>
  <si>
    <t>Стрижнева арматура А-I, дiаметр 8 мм</t>
  </si>
  <si>
    <t>Стрiчка монтажна ЛМ</t>
  </si>
  <si>
    <t>100м</t>
  </si>
  <si>
    <t>Трубки гофровані для датчика температури</t>
  </si>
  <si>
    <t>1000м</t>
  </si>
  <si>
    <t>Пластини закладні 50х6 ГОСТ 19903-74</t>
  </si>
  <si>
    <t>В'язальний дрiт</t>
  </si>
  <si>
    <t>Вимикач автоматичний, In=6A, 1п, С</t>
  </si>
  <si>
    <t>Вимикач автоматичний, In=10A, 1п, С</t>
  </si>
  <si>
    <t>Вода</t>
  </si>
  <si>
    <t>Кнопка дзвіоника ПКЕ 221</t>
  </si>
  <si>
    <t>Грунтовка глибокого проникнення</t>
  </si>
  <si>
    <t>Бiрка маркувальна</t>
  </si>
  <si>
    <t>Лак електроiзолювальний N318</t>
  </si>
  <si>
    <t>Вазелiн технiчний</t>
  </si>
  <si>
    <t>Електроди, дiаметр 5 мм, марка Э42А</t>
  </si>
  <si>
    <t>Вапно будiвельне негашене грудкове, сорт 1</t>
  </si>
  <si>
    <t>Болти будiвельнi з гайками та шайбами</t>
  </si>
  <si>
    <t>Патрони до пiстолета Д-2</t>
  </si>
  <si>
    <t>Нитки швейнi</t>
  </si>
  <si>
    <t>Емаль антикорозiйна ПФ-115 сiра</t>
  </si>
  <si>
    <t>Прикiнцевлювач маркувальний А671</t>
  </si>
  <si>
    <t>Шпагат паперовий</t>
  </si>
  <si>
    <t>Дрантя</t>
  </si>
  <si>
    <t>Стиснене повiтря</t>
  </si>
  <si>
    <t>Екскаватори одноковшеві дизельнi на пневмоколiсному ходу, мiсткiсть ковша 0,25 м3</t>
  </si>
  <si>
    <t>Крани на автомобiльному ходу, вантажопiдйомнiсть 6,3 т</t>
  </si>
  <si>
    <t>Установка для зварювання ручного дугового [постiйного струму]</t>
  </si>
  <si>
    <t>Пiдiймачi щогловi будiвельнi, вантажопiдйомнiсть 0,5 т</t>
  </si>
  <si>
    <t>Крани на автомобiльному ходу при роботi на монтажi технологiчного устаткування, вантажопiдйомнiсть 10 т</t>
  </si>
  <si>
    <t>Плитка з натурального антислизького граніту 600х400х20</t>
  </si>
  <si>
    <t>Кабель двожильний екранований нагрівальний для "теплих підлог" з сполучною і кінцевою муфтою, холодним з'єднувальним проводом типу DEVIFLEX (Данія) і ENSTO (Фінляндія)</t>
  </si>
  <si>
    <t>Плитка з натурального полірованого граніту 600х400х20</t>
  </si>
  <si>
    <t>Поручнi збірні з нержавіючої сталі для балконiв, лоджiй та сходiв Тип1</t>
  </si>
  <si>
    <t>Поручнi збірні з нержавіючої сталі для балконiв, лоджiй та сходiв Тип 8</t>
  </si>
  <si>
    <t>Поручнi збірні з нержавіючої сталі для балконiв, лоджiй та сходiв Тип4</t>
  </si>
  <si>
    <t>Сумiшi бетоннi готовi важкi, клас бетону В20 [М250], крупнiсть заповнювача бiльше 20 до 40 мм</t>
  </si>
  <si>
    <t>Поручнi збірні з нержавіючої сталі для балконiв, лоджiй та сходiв Тип 7</t>
  </si>
  <si>
    <t>DEVIreg 850 III 140F1088 Датчик вологості грунту</t>
  </si>
  <si>
    <t>Поручнi збірні з нержавіючої сталі для балконiв, лоджiй та сходiв Тип5</t>
  </si>
  <si>
    <t>Поручнi збірні з нержавіючої сталі для балконiв, лоджiй та сходiв Тип 6</t>
  </si>
  <si>
    <t>Поручнi збірні з нержавіючої сталі для балконiв, лоджiй та сходiв Тип 3</t>
  </si>
  <si>
    <t>Поручнi збірні з нержавіючої сталі для балконiв, лоджiй та сходiв Тип 2</t>
  </si>
  <si>
    <t>Сумiшi бетоннi готовi важкi, клас бетону В10 [М150], крупнiсть заповнювача бiльше 20 до 40 мм</t>
  </si>
  <si>
    <t>Еластичний водостiйкий кольоровий шов до 20 мм Ceresit СЕ 43 aguastatic</t>
  </si>
  <si>
    <t>Шлаки металургiйнi нiздрюватi: мартенiвський i вiдвальний доменний</t>
  </si>
  <si>
    <t>Клеюча сумiш "flex" для плитки з природного та штучного каменю Ceresit СМ 117</t>
  </si>
  <si>
    <t>Скобки для проводiв кабелiв дволапковi К729, К730</t>
  </si>
  <si>
    <t>Кронштейни монтажні металеві гальванізовані довжиною 5 або 25 м для установки кабеля при влаштуванні системи "тепла підлога" типу DEVIFAST</t>
  </si>
  <si>
    <t>Щити опалубки, ширина 300-750 мм, товщина 25 мм</t>
  </si>
  <si>
    <t>Стрiчка полiетиленова з липким шаром, марка А</t>
  </si>
  <si>
    <t xml:space="preserve">Щит металевий розподільний на 36 (42) модуля </t>
  </si>
  <si>
    <t>Дошки обрiзнi з хвойних порiд, довжина 4-6, 5 м, ширина 75-150 мм, товщина 44 мм i бiльше, III сорт</t>
  </si>
  <si>
    <t>Проводи силовi з полiвiнiлхлоридною iзоляцiєю з мiдними жилами, плоскi, з роздiловою основою, марка ППВ, число жил та перерiз 3х1,5 мм2</t>
  </si>
  <si>
    <t>Портландцемент загальнобудiвельного призначення бездобавковий, марка 400</t>
  </si>
  <si>
    <t>Болти iз шестигранною головкою оцинкованi, дiаметр рiзьби 12-[14] мм</t>
  </si>
  <si>
    <t>Дрiт сталевий низьковуглецевий рiзного призначення свiтлий, дiаметр 1,1 мм</t>
  </si>
  <si>
    <t>Наконечники алюмiнiєвi для опресування 35-10-8а</t>
  </si>
  <si>
    <t>Цвяхи будiвельнi з конiчною головкою 4,0х100 мм</t>
  </si>
  <si>
    <t>Припої олов'яно-свинцевi безсурм'янистi в чушках, марка ПОС30</t>
  </si>
  <si>
    <t>Бруски обрiзнi з берези, липи, довжина 2-3,75 м, усi ширини, товщина 32-70 мм, III сорт</t>
  </si>
  <si>
    <t>Круги армованi абразивнi вiдрiзнi, дiаметр 180х3 мм</t>
  </si>
  <si>
    <t>Фарба олiйна та алкiдна густотерта для внутрiшнiх робiт МА-025 бежева, свiтло-бежева</t>
  </si>
  <si>
    <t>Дрiт сталевий низьковуглецевий рiзного призначення свiтлий, дiаметр 4,0 мм</t>
  </si>
  <si>
    <t>Наконечники алюмiнiєвi для опресування 95-12-13а</t>
  </si>
  <si>
    <t>100м3</t>
  </si>
  <si>
    <t>Розбирання бортових каменiв</t>
  </si>
  <si>
    <t>100 шт</t>
  </si>
  <si>
    <t>100м2</t>
  </si>
  <si>
    <t>100 т</t>
  </si>
  <si>
    <t>100 м3</t>
  </si>
  <si>
    <t>100 м2</t>
  </si>
  <si>
    <t>100 м</t>
  </si>
  <si>
    <t>Термодатчики</t>
  </si>
  <si>
    <t>Наклеєння ризового укосу</t>
  </si>
  <si>
    <t>1 форма</t>
  </si>
  <si>
    <t>Розбирання асфальтобетонних покриттiв вручну</t>
  </si>
  <si>
    <t>Розбирання збiрних стрiчкових фундаментiв з блокiв i плит масою до 0,5 т</t>
  </si>
  <si>
    <t>Розбирання покриттiв пiдлог з керамiчних плиток</t>
  </si>
  <si>
    <t>Навантаження сміття екскаваторами на автомобілі-самоскиди, місткість ковша екскаватора 0,25 м3.</t>
  </si>
  <si>
    <t>Розробка ґрунту екскаватором з доробкою вручну, група ґрунту 2</t>
  </si>
  <si>
    <t>Засипання вручну траншей, пазух котлованiв та ям, група ґрунту 1</t>
  </si>
  <si>
    <t>Улаштування бетонної пiдготовки [під фундамент]</t>
  </si>
  <si>
    <t>Улаштування стрiчкових фундаментiв залiзобетонних, при ширинi по верху до 1000 мм</t>
  </si>
  <si>
    <t>Установлення анкерних болтiв при бетонуваннi iз зв'язками з арматури</t>
  </si>
  <si>
    <t>Улаштування полімерцементної гідроізоляції із застосуванням матеріалів TM "Ceresit": вертикальна гідроізоляція в два шари товщиною 2,5 мм для захисту конструкцій від періодичного/постійного зволоження</t>
  </si>
  <si>
    <t>Засипання вручну траншей, пазух вкотлованiв та ям, група ґрунту 2</t>
  </si>
  <si>
    <t>Улаштування бетонної пiдготовки [під пандус]</t>
  </si>
  <si>
    <t>Улаштування бетонної стяжки товщиною 20 мм площею понад 20 м2</t>
  </si>
  <si>
    <t>На кожнi 5 мм змiни товщини шару стяжки з важкого бетону додавати або виключати</t>
  </si>
  <si>
    <t>Армування стяжки дротяною сіткою (2 рівня)</t>
  </si>
  <si>
    <t>Улаштування стяжок цементних товщиною 20 мм (над електропідігрівом)</t>
  </si>
  <si>
    <t>Додавати або виключати на кожнi 5 мм змiни товщини стяжок цементних (до 35мм)</t>
  </si>
  <si>
    <t xml:space="preserve">Улаштування полімерцементної гідроізоляції із застосуванням матеріалів TM "Ceresit": горизонтальна гідроізоляція в два шари товщиною 2,5 мм для захисту зволоженняконструкцій від періодичного/постійного </t>
  </si>
  <si>
    <t>Улаштування покриттів з гранітних плит, кiлькість плит на 1 м2 до 10 шт</t>
  </si>
  <si>
    <t>Облицювання стін плитами полірованими з мармуру і травертину товщиною 10 мм при кількості плит в 1 м2 до 6</t>
  </si>
  <si>
    <t>Улаштування бетонної пiдготовки [під ганок]</t>
  </si>
  <si>
    <t>Улаштування стяжок бетонних товщиною 20 мм (під електропідігрівом)</t>
  </si>
  <si>
    <t>Додавати або виключати на кожнi 5 мм змiни товщини бетонних стяжок до 150</t>
  </si>
  <si>
    <t>Улаштування полімерцементної гідроізоляції із застосуванням матеріалів TM "Ceresit": горизонтальна гідроізоляція в два шари товщиною 2,5 мм для захисту конструкцій від періодичного/постійного зволоження</t>
  </si>
  <si>
    <t>Кабель дво-, чотирижильний перерiзом жили до 16 мм2, що прокладається з крiпленням накладними скобами[укладання нагрівного кабелю]</t>
  </si>
  <si>
    <t>Шафа [пульт] керування навiсна, висота, ширина i глибина до 600х600х350 мм</t>
  </si>
  <si>
    <t>Контактор постiйного струму, що установлюється на конструкцiї на стiнi або колонi, струм до 160 А</t>
  </si>
  <si>
    <t>Вимикач автоматичний [автомат] одно-, дво-, триполюсний, що установлюється на конструкцiї на стiнi або колонi, струм до 25 А</t>
  </si>
  <si>
    <t>Вимикач автоматичний [автомат] одно-, дво-, триполюсний, що установлюється на конструкцiї на стiнi або колонi, струм до 100 А</t>
  </si>
  <si>
    <t>Улаштування покриттів з керамічних плиток на розчині із сухої клеючої суміші, кількість плиток в 1 м2 понад 7 до 12 шт</t>
  </si>
  <si>
    <t>Установлення металевих огорож без поручня</t>
  </si>
  <si>
    <t>тис.люд.-г</t>
  </si>
  <si>
    <t>Загальна трудомiсткiсть</t>
  </si>
  <si>
    <t>Кошти на утримання служби замовника (включаючи витрати на
технiчний нагляд) (2,5 %)</t>
  </si>
  <si>
    <t>Прибуток</t>
  </si>
  <si>
    <t>%</t>
  </si>
  <si>
    <t>Адміністративні витрати</t>
  </si>
  <si>
    <t>ВСЬОГО:</t>
  </si>
  <si>
    <t>Зверніть увагу, в п.137-139   одиниця  вимірювання - % від  ціни  за  одиницю.</t>
  </si>
  <si>
    <t>Єдиний податок 5%</t>
  </si>
  <si>
    <t>&lt;&lt;Облаштування  пандусом входу до будівлі жіночої консультації КЗ "Міська клінічна лікарня №9 ДМР за адресою м.Дніпро, пр. Мануйлівський 29&gt;&gt;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</si>
</sst>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right" vertical="center"/>
    </xf>
    <xf numFmtId="2" fontId="2" fillId="4" borderId="0" xfId="0" applyNumberFormat="1" applyFont="1" applyFill="1"/>
    <xf numFmtId="2" fontId="2" fillId="4" borderId="0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/>
    <xf numFmtId="2" fontId="2" fillId="4" borderId="0" xfId="0" applyNumberFormat="1" applyFont="1" applyFill="1" applyAlignment="1">
      <alignment horizontal="right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topLeftCell="A14" zoomScale="180" zoomScaleNormal="180" workbookViewId="0">
      <selection activeCell="A21" sqref="A21:F21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15" customWidth="1"/>
    <col min="6" max="6" width="19" style="4" customWidth="1"/>
    <col min="7" max="7" width="16.140625" style="4" bestFit="1" customWidth="1"/>
    <col min="8" max="8" width="9.140625" style="4"/>
    <col min="9" max="9" width="19.7109375" style="4" customWidth="1"/>
    <col min="10" max="11" width="9.140625" style="4"/>
    <col min="12" max="12" width="12.7109375" style="4" bestFit="1" customWidth="1"/>
    <col min="13" max="16384" width="9.140625" style="4"/>
  </cols>
  <sheetData>
    <row r="1" spans="1:6" ht="18" customHeight="1" x14ac:dyDescent="0.3">
      <c r="A1" s="22" t="s">
        <v>5</v>
      </c>
      <c r="B1" s="27" t="s">
        <v>11</v>
      </c>
      <c r="C1" s="27"/>
      <c r="D1" s="27"/>
      <c r="E1" s="27"/>
      <c r="F1" s="24" t="s">
        <v>5</v>
      </c>
    </row>
    <row r="2" spans="1:6" x14ac:dyDescent="0.3">
      <c r="A2" s="23"/>
      <c r="B2" s="28"/>
      <c r="C2" s="28"/>
      <c r="D2" s="28"/>
      <c r="E2" s="28"/>
      <c r="F2" s="25"/>
    </row>
    <row r="3" spans="1:6" x14ac:dyDescent="0.3">
      <c r="A3" s="23"/>
      <c r="B3" s="28"/>
      <c r="C3" s="28"/>
      <c r="D3" s="28"/>
      <c r="E3" s="28"/>
      <c r="F3" s="25"/>
    </row>
    <row r="4" spans="1:6" x14ac:dyDescent="0.3">
      <c r="A4" s="23"/>
      <c r="B4" s="28"/>
      <c r="C4" s="28"/>
      <c r="D4" s="28"/>
      <c r="E4" s="28"/>
      <c r="F4" s="25"/>
    </row>
    <row r="5" spans="1:6" x14ac:dyDescent="0.3">
      <c r="A5" s="23"/>
      <c r="B5" s="28"/>
      <c r="C5" s="28"/>
      <c r="D5" s="28"/>
      <c r="E5" s="28"/>
      <c r="F5" s="25"/>
    </row>
    <row r="6" spans="1:6" ht="19.5" thickBot="1" x14ac:dyDescent="0.35">
      <c r="A6" s="23"/>
      <c r="B6" s="29"/>
      <c r="C6" s="29"/>
      <c r="D6" s="29"/>
      <c r="E6" s="29"/>
      <c r="F6" s="26"/>
    </row>
    <row r="7" spans="1:6" ht="20.25" thickTop="1" thickBot="1" x14ac:dyDescent="0.35">
      <c r="A7" s="20"/>
      <c r="B7" s="20"/>
      <c r="C7" s="20"/>
      <c r="D7" s="20"/>
      <c r="E7" s="20"/>
      <c r="F7" s="20"/>
    </row>
    <row r="8" spans="1:6" ht="18.75" customHeight="1" thickTop="1" x14ac:dyDescent="0.3">
      <c r="A8" s="38" t="s">
        <v>12</v>
      </c>
      <c r="B8" s="39"/>
      <c r="C8" s="39"/>
      <c r="D8" s="39"/>
      <c r="E8" s="39"/>
      <c r="F8" s="40"/>
    </row>
    <row r="9" spans="1:6" x14ac:dyDescent="0.3">
      <c r="A9" s="41"/>
      <c r="B9" s="42"/>
      <c r="C9" s="42"/>
      <c r="D9" s="42"/>
      <c r="E9" s="42"/>
      <c r="F9" s="43"/>
    </row>
    <row r="10" spans="1:6" x14ac:dyDescent="0.3">
      <c r="A10" s="41"/>
      <c r="B10" s="42"/>
      <c r="C10" s="42"/>
      <c r="D10" s="42"/>
      <c r="E10" s="42"/>
      <c r="F10" s="43"/>
    </row>
    <row r="11" spans="1:6" x14ac:dyDescent="0.3">
      <c r="A11" s="41"/>
      <c r="B11" s="42"/>
      <c r="C11" s="42"/>
      <c r="D11" s="42"/>
      <c r="E11" s="42"/>
      <c r="F11" s="43"/>
    </row>
    <row r="12" spans="1:6" x14ac:dyDescent="0.3">
      <c r="A12" s="41"/>
      <c r="B12" s="42"/>
      <c r="C12" s="42"/>
      <c r="D12" s="42"/>
      <c r="E12" s="42"/>
      <c r="F12" s="43"/>
    </row>
    <row r="13" spans="1:6" x14ac:dyDescent="0.3">
      <c r="A13" s="41"/>
      <c r="B13" s="42"/>
      <c r="C13" s="42"/>
      <c r="D13" s="42"/>
      <c r="E13" s="42"/>
      <c r="F13" s="43"/>
    </row>
    <row r="14" spans="1:6" x14ac:dyDescent="0.3">
      <c r="A14" s="41"/>
      <c r="B14" s="42"/>
      <c r="C14" s="42"/>
      <c r="D14" s="42"/>
      <c r="E14" s="42"/>
      <c r="F14" s="43"/>
    </row>
    <row r="15" spans="1:6" x14ac:dyDescent="0.3">
      <c r="A15" s="41"/>
      <c r="B15" s="42"/>
      <c r="C15" s="42"/>
      <c r="D15" s="42"/>
      <c r="E15" s="42"/>
      <c r="F15" s="43"/>
    </row>
    <row r="16" spans="1:6" x14ac:dyDescent="0.3">
      <c r="A16" s="41"/>
      <c r="B16" s="42"/>
      <c r="C16" s="42"/>
      <c r="D16" s="42"/>
      <c r="E16" s="42"/>
      <c r="F16" s="43"/>
    </row>
    <row r="17" spans="1:7" x14ac:dyDescent="0.3">
      <c r="A17" s="41"/>
      <c r="B17" s="42"/>
      <c r="C17" s="42"/>
      <c r="D17" s="42"/>
      <c r="E17" s="42"/>
      <c r="F17" s="43"/>
    </row>
    <row r="18" spans="1:7" ht="19.5" thickBot="1" x14ac:dyDescent="0.35">
      <c r="A18" s="44"/>
      <c r="B18" s="45"/>
      <c r="C18" s="45"/>
      <c r="D18" s="45"/>
      <c r="E18" s="45"/>
      <c r="F18" s="46"/>
    </row>
    <row r="19" spans="1:7" ht="19.5" thickTop="1" x14ac:dyDescent="0.3">
      <c r="A19" s="21"/>
      <c r="B19" s="21"/>
      <c r="C19" s="21"/>
      <c r="D19" s="21"/>
      <c r="E19" s="21"/>
      <c r="F19" s="21"/>
    </row>
    <row r="20" spans="1:7" x14ac:dyDescent="0.3">
      <c r="A20" s="47" t="s">
        <v>7</v>
      </c>
      <c r="B20" s="48"/>
      <c r="C20" s="48"/>
      <c r="D20" s="48"/>
      <c r="E20" s="48"/>
      <c r="F20" s="49"/>
    </row>
    <row r="21" spans="1:7" ht="33.75" customHeight="1" x14ac:dyDescent="0.3">
      <c r="A21" s="50" t="s">
        <v>170</v>
      </c>
      <c r="B21" s="51"/>
      <c r="C21" s="51"/>
      <c r="D21" s="51"/>
      <c r="E21" s="51"/>
      <c r="F21" s="52"/>
    </row>
    <row r="22" spans="1:7" ht="56.25" x14ac:dyDescent="0.3">
      <c r="A22" s="1" t="s">
        <v>0</v>
      </c>
      <c r="B22" s="2" t="s">
        <v>4</v>
      </c>
      <c r="C22" s="3" t="s">
        <v>2</v>
      </c>
      <c r="D22" s="3" t="s">
        <v>6</v>
      </c>
      <c r="E22" s="14" t="s">
        <v>1</v>
      </c>
      <c r="F22" s="2" t="s">
        <v>3</v>
      </c>
    </row>
    <row r="23" spans="1:7" ht="37.5" x14ac:dyDescent="0.3">
      <c r="A23" s="5">
        <v>1</v>
      </c>
      <c r="B23" s="9" t="s">
        <v>79</v>
      </c>
      <c r="C23" s="5">
        <v>4.6060308000000001</v>
      </c>
      <c r="D23" s="5" t="s">
        <v>14</v>
      </c>
      <c r="E23" s="13">
        <v>241.3253802828184</v>
      </c>
      <c r="F23" s="11">
        <f t="shared" ref="F23:F87" si="0">ROUND(C23*E23,2)</f>
        <v>1111.55</v>
      </c>
      <c r="G23" s="16"/>
    </row>
    <row r="24" spans="1:7" ht="37.5" x14ac:dyDescent="0.3">
      <c r="A24" s="5">
        <v>2</v>
      </c>
      <c r="B24" s="12" t="s">
        <v>80</v>
      </c>
      <c r="C24" s="5">
        <v>2.9664799999999998</v>
      </c>
      <c r="D24" s="5" t="s">
        <v>14</v>
      </c>
      <c r="E24" s="13">
        <v>354.26071404820391</v>
      </c>
      <c r="F24" s="5">
        <f t="shared" si="0"/>
        <v>1050.9100000000001</v>
      </c>
      <c r="G24" s="16"/>
    </row>
    <row r="25" spans="1:7" ht="37.5" x14ac:dyDescent="0.3">
      <c r="A25" s="11">
        <v>3</v>
      </c>
      <c r="B25" s="12" t="s">
        <v>81</v>
      </c>
      <c r="C25" s="5">
        <v>25.510000900000001</v>
      </c>
      <c r="D25" s="5" t="s">
        <v>14</v>
      </c>
      <c r="E25" s="13">
        <v>16.831802471913075</v>
      </c>
      <c r="F25" s="5">
        <f t="shared" si="0"/>
        <v>429.38</v>
      </c>
      <c r="G25" s="16"/>
    </row>
    <row r="26" spans="1:7" ht="37.5" x14ac:dyDescent="0.3">
      <c r="A26" s="11">
        <v>4</v>
      </c>
      <c r="B26" s="12" t="s">
        <v>82</v>
      </c>
      <c r="C26" s="5">
        <v>3.7963098500000001</v>
      </c>
      <c r="D26" s="5" t="s">
        <v>14</v>
      </c>
      <c r="E26" s="13">
        <v>95.193010447139429</v>
      </c>
      <c r="F26" s="5">
        <f t="shared" si="0"/>
        <v>361.38</v>
      </c>
      <c r="G26" s="16"/>
    </row>
    <row r="27" spans="1:7" x14ac:dyDescent="0.3">
      <c r="A27" s="11">
        <v>5</v>
      </c>
      <c r="B27" s="12" t="s">
        <v>15</v>
      </c>
      <c r="C27" s="5">
        <v>1.7017</v>
      </c>
      <c r="D27" s="5" t="s">
        <v>14</v>
      </c>
      <c r="E27" s="13">
        <v>179.60805120544345</v>
      </c>
      <c r="F27" s="5">
        <f t="shared" si="0"/>
        <v>305.64</v>
      </c>
      <c r="G27" s="16"/>
    </row>
    <row r="28" spans="1:7" x14ac:dyDescent="0.3">
      <c r="A28" s="11">
        <v>6</v>
      </c>
      <c r="B28" s="12" t="s">
        <v>16</v>
      </c>
      <c r="C28" s="5">
        <v>0.21133805</v>
      </c>
      <c r="D28" s="5" t="s">
        <v>14</v>
      </c>
      <c r="E28" s="13">
        <v>287.47033789984221</v>
      </c>
      <c r="F28" s="5">
        <f t="shared" si="0"/>
        <v>60.75</v>
      </c>
      <c r="G28" s="16"/>
    </row>
    <row r="29" spans="1:7" ht="56.25" x14ac:dyDescent="0.3">
      <c r="A29" s="11">
        <v>7</v>
      </c>
      <c r="B29" s="12" t="s">
        <v>83</v>
      </c>
      <c r="C29" s="5">
        <v>0.12</v>
      </c>
      <c r="D29" s="5" t="s">
        <v>14</v>
      </c>
      <c r="E29" s="13">
        <v>369.7297847203792</v>
      </c>
      <c r="F29" s="5">
        <f t="shared" si="0"/>
        <v>44.37</v>
      </c>
      <c r="G29" s="16"/>
    </row>
    <row r="30" spans="1:7" x14ac:dyDescent="0.3">
      <c r="A30" s="11">
        <v>8</v>
      </c>
      <c r="B30" s="12" t="s">
        <v>17</v>
      </c>
      <c r="C30" s="5">
        <v>1.56</v>
      </c>
      <c r="D30" s="5" t="s">
        <v>14</v>
      </c>
      <c r="E30" s="13">
        <v>2.3620684528788716</v>
      </c>
      <c r="F30" s="5">
        <f t="shared" si="0"/>
        <v>3.68</v>
      </c>
      <c r="G30" s="16"/>
    </row>
    <row r="31" spans="1:7" x14ac:dyDescent="0.3">
      <c r="A31" s="11">
        <v>9</v>
      </c>
      <c r="B31" s="12" t="s">
        <v>18</v>
      </c>
      <c r="C31" s="5">
        <v>0.76</v>
      </c>
      <c r="D31" s="5" t="s">
        <v>14</v>
      </c>
      <c r="E31" s="13">
        <v>2.82457136672928</v>
      </c>
      <c r="F31" s="5">
        <f t="shared" si="0"/>
        <v>2.15</v>
      </c>
      <c r="G31" s="16"/>
    </row>
    <row r="32" spans="1:7" x14ac:dyDescent="0.3">
      <c r="A32" s="11">
        <v>10</v>
      </c>
      <c r="B32" s="12" t="s">
        <v>19</v>
      </c>
      <c r="C32" s="5">
        <v>6.4260000000000002</v>
      </c>
      <c r="D32" s="5" t="s">
        <v>14</v>
      </c>
      <c r="E32" s="13">
        <v>111.85963330696305</v>
      </c>
      <c r="F32" s="5">
        <f t="shared" si="0"/>
        <v>718.81</v>
      </c>
      <c r="G32" s="16"/>
    </row>
    <row r="33" spans="1:9" ht="37.5" x14ac:dyDescent="0.3">
      <c r="A33" s="11">
        <v>11</v>
      </c>
      <c r="B33" s="12" t="s">
        <v>84</v>
      </c>
      <c r="C33" s="5">
        <v>51.43</v>
      </c>
      <c r="D33" s="5" t="s">
        <v>25</v>
      </c>
      <c r="E33" s="13">
        <v>1465.1761951556759</v>
      </c>
      <c r="F33" s="5">
        <f t="shared" si="0"/>
        <v>75354.009999999995</v>
      </c>
      <c r="G33" s="16"/>
    </row>
    <row r="34" spans="1:9" ht="75" x14ac:dyDescent="0.3">
      <c r="A34" s="11">
        <v>12</v>
      </c>
      <c r="B34" s="12" t="s">
        <v>85</v>
      </c>
      <c r="C34" s="5">
        <v>391</v>
      </c>
      <c r="D34" s="5" t="s">
        <v>26</v>
      </c>
      <c r="E34" s="13">
        <v>155.95433075423685</v>
      </c>
      <c r="F34" s="5">
        <f t="shared" si="0"/>
        <v>60978.14</v>
      </c>
      <c r="G34" s="16"/>
      <c r="I34" s="10"/>
    </row>
    <row r="35" spans="1:9" x14ac:dyDescent="0.3">
      <c r="A35" s="11">
        <v>13</v>
      </c>
      <c r="B35" s="12" t="s">
        <v>27</v>
      </c>
      <c r="C35" s="5">
        <v>6320.8320000000003</v>
      </c>
      <c r="D35" s="5" t="s">
        <v>21</v>
      </c>
      <c r="E35" s="13">
        <v>7.9616573027106039</v>
      </c>
      <c r="F35" s="5">
        <f t="shared" si="0"/>
        <v>50324.3</v>
      </c>
      <c r="G35" s="16"/>
    </row>
    <row r="36" spans="1:9" x14ac:dyDescent="0.3">
      <c r="A36" s="11">
        <v>14</v>
      </c>
      <c r="B36" s="12" t="s">
        <v>28</v>
      </c>
      <c r="C36" s="5">
        <v>379.31599999999997</v>
      </c>
      <c r="D36" s="5" t="s">
        <v>29</v>
      </c>
      <c r="E36" s="13">
        <v>103.55935779946914</v>
      </c>
      <c r="F36" s="5">
        <f t="shared" si="0"/>
        <v>39281.72</v>
      </c>
      <c r="G36" s="16"/>
    </row>
    <row r="37" spans="1:9" ht="37.5" x14ac:dyDescent="0.3">
      <c r="A37" s="11">
        <v>15</v>
      </c>
      <c r="B37" s="12" t="s">
        <v>86</v>
      </c>
      <c r="C37" s="5">
        <v>26.44</v>
      </c>
      <c r="D37" s="5" t="s">
        <v>25</v>
      </c>
      <c r="E37" s="13">
        <v>1465.1761951556759</v>
      </c>
      <c r="F37" s="5">
        <f t="shared" si="0"/>
        <v>38739.26</v>
      </c>
      <c r="G37" s="16"/>
    </row>
    <row r="38" spans="1:9" ht="37.5" x14ac:dyDescent="0.3">
      <c r="A38" s="11">
        <v>16</v>
      </c>
      <c r="B38" s="12" t="s">
        <v>87</v>
      </c>
      <c r="C38" s="5">
        <v>3</v>
      </c>
      <c r="D38" s="5" t="s">
        <v>30</v>
      </c>
      <c r="E38" s="13">
        <v>11297.40175599244</v>
      </c>
      <c r="F38" s="5">
        <f t="shared" si="0"/>
        <v>33892.21</v>
      </c>
      <c r="G38" s="16"/>
    </row>
    <row r="39" spans="1:9" ht="37.5" x14ac:dyDescent="0.3">
      <c r="A39" s="11">
        <v>17</v>
      </c>
      <c r="B39" s="12" t="s">
        <v>88</v>
      </c>
      <c r="C39" s="5">
        <v>1</v>
      </c>
      <c r="D39" s="5" t="s">
        <v>30</v>
      </c>
      <c r="E39" s="13">
        <v>30714.025646667596</v>
      </c>
      <c r="F39" s="5">
        <f t="shared" si="0"/>
        <v>30714.03</v>
      </c>
      <c r="G39" s="16"/>
    </row>
    <row r="40" spans="1:9" x14ac:dyDescent="0.3">
      <c r="A40" s="11">
        <v>18</v>
      </c>
      <c r="B40" s="12" t="s">
        <v>31</v>
      </c>
      <c r="C40" s="5">
        <v>12.275399999999999</v>
      </c>
      <c r="D40" s="5" t="s">
        <v>32</v>
      </c>
      <c r="E40" s="13">
        <v>2337.6631651926582</v>
      </c>
      <c r="F40" s="5">
        <f t="shared" si="0"/>
        <v>28695.75</v>
      </c>
      <c r="G40" s="16"/>
    </row>
    <row r="41" spans="1:9" ht="37.5" x14ac:dyDescent="0.3">
      <c r="A41" s="11">
        <v>19</v>
      </c>
      <c r="B41" s="12" t="s">
        <v>89</v>
      </c>
      <c r="C41" s="5">
        <v>1</v>
      </c>
      <c r="D41" s="5" t="s">
        <v>30</v>
      </c>
      <c r="E41" s="13">
        <v>23413.871395472139</v>
      </c>
      <c r="F41" s="5">
        <f t="shared" si="0"/>
        <v>23413.87</v>
      </c>
      <c r="G41" s="16"/>
    </row>
    <row r="42" spans="1:9" ht="37.5" x14ac:dyDescent="0.3">
      <c r="A42" s="11">
        <v>20</v>
      </c>
      <c r="B42" s="12" t="s">
        <v>90</v>
      </c>
      <c r="C42" s="5">
        <v>13.6759068</v>
      </c>
      <c r="D42" s="5" t="s">
        <v>13</v>
      </c>
      <c r="E42" s="13">
        <v>1697.1544423740736</v>
      </c>
      <c r="F42" s="5">
        <f t="shared" si="0"/>
        <v>23210.13</v>
      </c>
      <c r="G42" s="16"/>
    </row>
    <row r="43" spans="1:9" ht="37.5" x14ac:dyDescent="0.3">
      <c r="A43" s="11">
        <v>21</v>
      </c>
      <c r="B43" s="12" t="s">
        <v>91</v>
      </c>
      <c r="C43" s="5">
        <v>1</v>
      </c>
      <c r="D43" s="5" t="s">
        <v>30</v>
      </c>
      <c r="E43" s="13">
        <v>22896.933540457663</v>
      </c>
      <c r="F43" s="5">
        <f t="shared" si="0"/>
        <v>22896.93</v>
      </c>
      <c r="G43" s="16"/>
    </row>
    <row r="44" spans="1:9" x14ac:dyDescent="0.3">
      <c r="A44" s="11">
        <v>22</v>
      </c>
      <c r="B44" s="12" t="s">
        <v>92</v>
      </c>
      <c r="C44" s="5">
        <v>1</v>
      </c>
      <c r="D44" s="5" t="s">
        <v>30</v>
      </c>
      <c r="E44" s="13">
        <v>10998.657909567495</v>
      </c>
      <c r="F44" s="5">
        <f t="shared" si="0"/>
        <v>10998.66</v>
      </c>
      <c r="G44" s="16"/>
    </row>
    <row r="45" spans="1:9" ht="37.5" x14ac:dyDescent="0.3">
      <c r="A45" s="11">
        <v>23</v>
      </c>
      <c r="B45" s="12" t="s">
        <v>93</v>
      </c>
      <c r="C45" s="5">
        <v>1</v>
      </c>
      <c r="D45" s="5" t="s">
        <v>30</v>
      </c>
      <c r="E45" s="13">
        <v>21602.503510318831</v>
      </c>
      <c r="F45" s="5">
        <f t="shared" si="0"/>
        <v>21602.5</v>
      </c>
      <c r="G45" s="16"/>
    </row>
    <row r="46" spans="1:9" ht="37.5" x14ac:dyDescent="0.3">
      <c r="A46" s="11">
        <v>24</v>
      </c>
      <c r="B46" s="12" t="s">
        <v>94</v>
      </c>
      <c r="C46" s="5">
        <v>1</v>
      </c>
      <c r="D46" s="5" t="s">
        <v>30</v>
      </c>
      <c r="E46" s="13">
        <v>16643.704188646239</v>
      </c>
      <c r="F46" s="5">
        <f t="shared" si="0"/>
        <v>16643.7</v>
      </c>
      <c r="G46" s="16"/>
    </row>
    <row r="47" spans="1:9" ht="37.5" x14ac:dyDescent="0.3">
      <c r="A47" s="11">
        <v>25</v>
      </c>
      <c r="B47" s="12" t="s">
        <v>95</v>
      </c>
      <c r="C47" s="5">
        <v>1</v>
      </c>
      <c r="D47" s="5" t="s">
        <v>30</v>
      </c>
      <c r="E47" s="13">
        <v>12986.900123346171</v>
      </c>
      <c r="F47" s="5">
        <f t="shared" si="0"/>
        <v>12986.9</v>
      </c>
      <c r="G47" s="16"/>
    </row>
    <row r="48" spans="1:9" x14ac:dyDescent="0.3">
      <c r="A48" s="11">
        <v>26</v>
      </c>
      <c r="B48" s="12" t="s">
        <v>33</v>
      </c>
      <c r="C48" s="5">
        <v>1</v>
      </c>
      <c r="D48" s="5" t="s">
        <v>30</v>
      </c>
      <c r="E48" s="13">
        <v>10139.393567478273</v>
      </c>
      <c r="F48" s="5">
        <f t="shared" si="0"/>
        <v>10139.39</v>
      </c>
      <c r="G48" s="16"/>
    </row>
    <row r="49" spans="1:7" x14ac:dyDescent="0.3">
      <c r="A49" s="11">
        <v>27</v>
      </c>
      <c r="B49" s="12" t="s">
        <v>34</v>
      </c>
      <c r="C49" s="5">
        <v>898</v>
      </c>
      <c r="D49" s="5" t="s">
        <v>21</v>
      </c>
      <c r="E49" s="13">
        <v>11.017480126365086</v>
      </c>
      <c r="F49" s="5">
        <f t="shared" si="0"/>
        <v>9893.7000000000007</v>
      </c>
      <c r="G49" s="16"/>
    </row>
    <row r="50" spans="1:7" ht="37.5" x14ac:dyDescent="0.3">
      <c r="A50" s="11">
        <v>28</v>
      </c>
      <c r="B50" s="12" t="s">
        <v>96</v>
      </c>
      <c r="C50" s="5">
        <v>1</v>
      </c>
      <c r="D50" s="5" t="s">
        <v>30</v>
      </c>
      <c r="E50" s="13">
        <v>9246.4656204452222</v>
      </c>
      <c r="F50" s="5">
        <f t="shared" si="0"/>
        <v>9246.4699999999993</v>
      </c>
      <c r="G50" s="16"/>
    </row>
    <row r="51" spans="1:7" x14ac:dyDescent="0.3">
      <c r="A51" s="11">
        <v>29</v>
      </c>
      <c r="B51" s="12" t="s">
        <v>35</v>
      </c>
      <c r="C51" s="5">
        <v>1.08198825</v>
      </c>
      <c r="D51" s="5" t="s">
        <v>20</v>
      </c>
      <c r="E51" s="13">
        <v>5782.7069677940744</v>
      </c>
      <c r="F51" s="5">
        <f t="shared" si="0"/>
        <v>6256.82</v>
      </c>
      <c r="G51" s="16"/>
    </row>
    <row r="52" spans="1:7" x14ac:dyDescent="0.3">
      <c r="A52" s="11">
        <v>30</v>
      </c>
      <c r="B52" s="12" t="s">
        <v>36</v>
      </c>
      <c r="C52" s="5">
        <v>8.3699999999999992</v>
      </c>
      <c r="D52" s="5" t="s">
        <v>25</v>
      </c>
      <c r="E52" s="13">
        <v>692.79632902549395</v>
      </c>
      <c r="F52" s="5">
        <f t="shared" si="0"/>
        <v>5798.71</v>
      </c>
      <c r="G52" s="16"/>
    </row>
    <row r="53" spans="1:7" ht="37.5" x14ac:dyDescent="0.3">
      <c r="A53" s="11">
        <v>31</v>
      </c>
      <c r="B53" s="12" t="s">
        <v>97</v>
      </c>
      <c r="C53" s="5">
        <v>3.6346799999999999</v>
      </c>
      <c r="D53" s="5" t="s">
        <v>13</v>
      </c>
      <c r="E53" s="13">
        <v>1518.8595690847415</v>
      </c>
      <c r="F53" s="5">
        <f t="shared" si="0"/>
        <v>5520.57</v>
      </c>
      <c r="G53" s="16"/>
    </row>
    <row r="54" spans="1:7" ht="37.5" x14ac:dyDescent="0.3">
      <c r="A54" s="11">
        <v>32</v>
      </c>
      <c r="B54" s="12" t="s">
        <v>98</v>
      </c>
      <c r="C54" s="5">
        <v>50.555999999999997</v>
      </c>
      <c r="D54" s="5" t="s">
        <v>21</v>
      </c>
      <c r="E54" s="13">
        <v>81.863015751522298</v>
      </c>
      <c r="F54" s="5">
        <f t="shared" si="0"/>
        <v>4138.67</v>
      </c>
      <c r="G54" s="16"/>
    </row>
    <row r="55" spans="1:7" ht="37.5" x14ac:dyDescent="0.3">
      <c r="A55" s="11">
        <v>33</v>
      </c>
      <c r="B55" s="12" t="s">
        <v>99</v>
      </c>
      <c r="C55" s="5">
        <v>10.437294</v>
      </c>
      <c r="D55" s="5" t="s">
        <v>13</v>
      </c>
      <c r="E55" s="13">
        <v>356.09420774239658</v>
      </c>
      <c r="F55" s="5">
        <f t="shared" si="0"/>
        <v>3716.66</v>
      </c>
      <c r="G55" s="16"/>
    </row>
    <row r="56" spans="1:7" ht="37.5" x14ac:dyDescent="0.3">
      <c r="A56" s="11">
        <v>34</v>
      </c>
      <c r="B56" s="12" t="s">
        <v>100</v>
      </c>
      <c r="C56" s="5">
        <v>305.29599999999999</v>
      </c>
      <c r="D56" s="5" t="s">
        <v>21</v>
      </c>
      <c r="E56" s="13">
        <v>10.645825999163865</v>
      </c>
      <c r="F56" s="5">
        <f t="shared" si="0"/>
        <v>3250.13</v>
      </c>
      <c r="G56" s="16"/>
    </row>
    <row r="57" spans="1:7" x14ac:dyDescent="0.3">
      <c r="A57" s="11">
        <v>35</v>
      </c>
      <c r="B57" s="12" t="s">
        <v>101</v>
      </c>
      <c r="C57" s="5">
        <v>6.4515000000000002</v>
      </c>
      <c r="D57" s="5" t="s">
        <v>37</v>
      </c>
      <c r="E57" s="13">
        <v>354.04598055248766</v>
      </c>
      <c r="F57" s="5">
        <f t="shared" si="0"/>
        <v>2284.13</v>
      </c>
      <c r="G57" s="16"/>
    </row>
    <row r="58" spans="1:7" ht="75" x14ac:dyDescent="0.3">
      <c r="A58" s="11">
        <v>36</v>
      </c>
      <c r="B58" s="12" t="s">
        <v>102</v>
      </c>
      <c r="C58" s="5">
        <v>175</v>
      </c>
      <c r="D58" s="5" t="s">
        <v>26</v>
      </c>
      <c r="E58" s="13">
        <v>11.925967992856963</v>
      </c>
      <c r="F58" s="5">
        <f t="shared" si="0"/>
        <v>2087.04</v>
      </c>
      <c r="G58" s="16"/>
    </row>
    <row r="59" spans="1:7" x14ac:dyDescent="0.3">
      <c r="A59" s="11">
        <v>37</v>
      </c>
      <c r="B59" s="12" t="s">
        <v>38</v>
      </c>
      <c r="C59" s="5">
        <v>9.9894999999999996</v>
      </c>
      <c r="D59" s="5" t="s">
        <v>37</v>
      </c>
      <c r="E59" s="13">
        <v>196.77021290153533</v>
      </c>
      <c r="F59" s="5">
        <f t="shared" si="0"/>
        <v>1965.64</v>
      </c>
      <c r="G59" s="16"/>
    </row>
    <row r="60" spans="1:7" x14ac:dyDescent="0.3">
      <c r="A60" s="11">
        <v>38</v>
      </c>
      <c r="B60" s="12" t="s">
        <v>103</v>
      </c>
      <c r="C60" s="5">
        <v>4.9491959999999997</v>
      </c>
      <c r="D60" s="5" t="s">
        <v>25</v>
      </c>
      <c r="E60" s="13">
        <v>276.84102986188736</v>
      </c>
      <c r="F60" s="5">
        <f t="shared" si="0"/>
        <v>1370.14</v>
      </c>
      <c r="G60" s="16"/>
    </row>
    <row r="61" spans="1:7" x14ac:dyDescent="0.3">
      <c r="A61" s="11">
        <v>39</v>
      </c>
      <c r="B61" s="12" t="s">
        <v>39</v>
      </c>
      <c r="C61" s="5">
        <v>1</v>
      </c>
      <c r="D61" s="5" t="s">
        <v>30</v>
      </c>
      <c r="E61" s="13">
        <v>948.82472776411282</v>
      </c>
      <c r="F61" s="5">
        <f t="shared" si="0"/>
        <v>948.82</v>
      </c>
      <c r="G61" s="16"/>
    </row>
    <row r="62" spans="1:7" x14ac:dyDescent="0.3">
      <c r="A62" s="11">
        <v>40</v>
      </c>
      <c r="B62" s="12" t="s">
        <v>104</v>
      </c>
      <c r="C62" s="5">
        <v>2.7642000000000002</v>
      </c>
      <c r="D62" s="5" t="s">
        <v>21</v>
      </c>
      <c r="E62" s="13">
        <v>339.02289483295391</v>
      </c>
      <c r="F62" s="5">
        <f t="shared" si="0"/>
        <v>937.13</v>
      </c>
      <c r="G62" s="16"/>
    </row>
    <row r="63" spans="1:7" x14ac:dyDescent="0.3">
      <c r="A63" s="11">
        <v>41</v>
      </c>
      <c r="B63" s="12" t="s">
        <v>40</v>
      </c>
      <c r="C63" s="5">
        <v>2.0400000000000001E-2</v>
      </c>
      <c r="D63" s="5" t="s">
        <v>20</v>
      </c>
      <c r="E63" s="13">
        <v>44821.570330273302</v>
      </c>
      <c r="F63" s="5">
        <f t="shared" si="0"/>
        <v>914.36</v>
      </c>
      <c r="G63" s="16"/>
    </row>
    <row r="64" spans="1:7" x14ac:dyDescent="0.3">
      <c r="A64" s="11">
        <v>42</v>
      </c>
      <c r="B64" s="12" t="s">
        <v>105</v>
      </c>
      <c r="C64" s="5">
        <v>1</v>
      </c>
      <c r="D64" s="5" t="s">
        <v>30</v>
      </c>
      <c r="E64" s="13">
        <v>912.08052305481874</v>
      </c>
      <c r="F64" s="5">
        <f t="shared" si="0"/>
        <v>912.08</v>
      </c>
      <c r="G64" s="16"/>
    </row>
    <row r="65" spans="1:7" x14ac:dyDescent="0.3">
      <c r="A65" s="11">
        <v>43</v>
      </c>
      <c r="B65" s="12" t="s">
        <v>41</v>
      </c>
      <c r="C65" s="5">
        <v>1.9575</v>
      </c>
      <c r="D65" s="5" t="s">
        <v>37</v>
      </c>
      <c r="E65" s="13">
        <v>443.87065360672062</v>
      </c>
      <c r="F65" s="5">
        <f t="shared" si="0"/>
        <v>868.88</v>
      </c>
      <c r="G65" s="16"/>
    </row>
    <row r="66" spans="1:7" x14ac:dyDescent="0.3">
      <c r="A66" s="11">
        <v>44</v>
      </c>
      <c r="B66" s="12" t="s">
        <v>42</v>
      </c>
      <c r="C66" s="5">
        <v>20.145690999999999</v>
      </c>
      <c r="D66" s="5" t="s">
        <v>25</v>
      </c>
      <c r="E66" s="13">
        <v>42.773260550558312</v>
      </c>
      <c r="F66" s="5">
        <f t="shared" si="0"/>
        <v>861.7</v>
      </c>
      <c r="G66" s="16"/>
    </row>
    <row r="67" spans="1:7" x14ac:dyDescent="0.3">
      <c r="A67" s="11">
        <v>45</v>
      </c>
      <c r="B67" s="12" t="s">
        <v>43</v>
      </c>
      <c r="C67" s="5">
        <v>1</v>
      </c>
      <c r="D67" s="5" t="s">
        <v>30</v>
      </c>
      <c r="E67" s="13">
        <v>687.35366080714732</v>
      </c>
      <c r="F67" s="5">
        <f t="shared" si="0"/>
        <v>687.35</v>
      </c>
      <c r="G67" s="16"/>
    </row>
    <row r="68" spans="1:7" x14ac:dyDescent="0.3">
      <c r="A68" s="11">
        <v>46</v>
      </c>
      <c r="B68" s="12" t="s">
        <v>44</v>
      </c>
      <c r="C68" s="5">
        <v>1</v>
      </c>
      <c r="D68" s="5" t="s">
        <v>30</v>
      </c>
      <c r="E68" s="13">
        <v>687.35366080714732</v>
      </c>
      <c r="F68" s="5">
        <f t="shared" si="0"/>
        <v>687.35</v>
      </c>
      <c r="G68" s="16"/>
    </row>
    <row r="69" spans="1:7" x14ac:dyDescent="0.3">
      <c r="A69" s="11">
        <v>47</v>
      </c>
      <c r="B69" s="12" t="s">
        <v>45</v>
      </c>
      <c r="C69" s="5">
        <v>6</v>
      </c>
      <c r="D69" s="5" t="s">
        <v>30</v>
      </c>
      <c r="E69" s="13">
        <v>99.537234245091469</v>
      </c>
      <c r="F69" s="5">
        <f t="shared" si="0"/>
        <v>597.22</v>
      </c>
      <c r="G69" s="16"/>
    </row>
    <row r="70" spans="1:7" x14ac:dyDescent="0.3">
      <c r="A70" s="11">
        <v>48</v>
      </c>
      <c r="B70" s="12" t="s">
        <v>46</v>
      </c>
      <c r="C70" s="5">
        <v>1</v>
      </c>
      <c r="D70" s="5" t="s">
        <v>30</v>
      </c>
      <c r="E70" s="13">
        <v>498.17345108112124</v>
      </c>
      <c r="F70" s="5">
        <f t="shared" si="0"/>
        <v>498.17</v>
      </c>
      <c r="G70" s="16"/>
    </row>
    <row r="71" spans="1:7" x14ac:dyDescent="0.3">
      <c r="A71" s="11">
        <v>49</v>
      </c>
      <c r="B71" s="12" t="s">
        <v>47</v>
      </c>
      <c r="C71" s="5">
        <v>1</v>
      </c>
      <c r="D71" s="5" t="s">
        <v>30</v>
      </c>
      <c r="E71" s="13">
        <v>476.82398621856214</v>
      </c>
      <c r="F71" s="5">
        <f t="shared" si="0"/>
        <v>476.82</v>
      </c>
      <c r="G71" s="16"/>
    </row>
    <row r="72" spans="1:7" x14ac:dyDescent="0.3">
      <c r="A72" s="11">
        <v>50</v>
      </c>
      <c r="B72" s="12" t="s">
        <v>48</v>
      </c>
      <c r="C72" s="5">
        <v>1</v>
      </c>
      <c r="D72" s="5" t="s">
        <v>30</v>
      </c>
      <c r="E72" s="13">
        <v>460.10780947511171</v>
      </c>
      <c r="F72" s="5">
        <f t="shared" si="0"/>
        <v>460.11</v>
      </c>
      <c r="G72" s="16"/>
    </row>
    <row r="73" spans="1:7" x14ac:dyDescent="0.3">
      <c r="A73" s="11">
        <v>51</v>
      </c>
      <c r="B73" s="12" t="s">
        <v>49</v>
      </c>
      <c r="C73" s="5">
        <v>1.2773969999999999</v>
      </c>
      <c r="D73" s="5" t="s">
        <v>13</v>
      </c>
      <c r="E73" s="13">
        <v>328.85608970884931</v>
      </c>
      <c r="F73" s="5">
        <f t="shared" si="0"/>
        <v>420.08</v>
      </c>
      <c r="G73" s="16"/>
    </row>
    <row r="74" spans="1:7" x14ac:dyDescent="0.3">
      <c r="A74" s="11">
        <v>52</v>
      </c>
      <c r="B74" s="12" t="s">
        <v>50</v>
      </c>
      <c r="C74" s="5">
        <v>1</v>
      </c>
      <c r="D74" s="5" t="s">
        <v>30</v>
      </c>
      <c r="E74" s="13">
        <v>385.3722939852484</v>
      </c>
      <c r="F74" s="5">
        <f t="shared" si="0"/>
        <v>385.37</v>
      </c>
      <c r="G74" s="16"/>
    </row>
    <row r="75" spans="1:7" x14ac:dyDescent="0.3">
      <c r="A75" s="11">
        <v>53</v>
      </c>
      <c r="B75" s="12" t="s">
        <v>51</v>
      </c>
      <c r="C75" s="5">
        <v>15</v>
      </c>
      <c r="D75" s="5" t="s">
        <v>30</v>
      </c>
      <c r="E75" s="13">
        <v>25.553285990235072</v>
      </c>
      <c r="F75" s="5">
        <f t="shared" si="0"/>
        <v>383.3</v>
      </c>
      <c r="G75" s="16"/>
    </row>
    <row r="76" spans="1:7" x14ac:dyDescent="0.3">
      <c r="A76" s="11">
        <v>54</v>
      </c>
      <c r="B76" s="12" t="s">
        <v>52</v>
      </c>
      <c r="C76" s="5">
        <v>3.15</v>
      </c>
      <c r="D76" s="5" t="s">
        <v>26</v>
      </c>
      <c r="E76" s="13">
        <v>99.082990311845535</v>
      </c>
      <c r="F76" s="5">
        <f t="shared" si="0"/>
        <v>312.11</v>
      </c>
      <c r="G76" s="16"/>
    </row>
    <row r="77" spans="1:7" x14ac:dyDescent="0.3">
      <c r="A77" s="11">
        <v>55</v>
      </c>
      <c r="B77" s="12" t="s">
        <v>53</v>
      </c>
      <c r="C77" s="5">
        <v>1.002778E-2</v>
      </c>
      <c r="D77" s="5" t="s">
        <v>20</v>
      </c>
      <c r="E77" s="13">
        <v>28371.720934375222</v>
      </c>
      <c r="F77" s="5">
        <f t="shared" si="0"/>
        <v>284.51</v>
      </c>
      <c r="G77" s="16"/>
    </row>
    <row r="78" spans="1:7" x14ac:dyDescent="0.3">
      <c r="A78" s="11">
        <v>56</v>
      </c>
      <c r="B78" s="12" t="s">
        <v>54</v>
      </c>
      <c r="C78" s="5">
        <v>0.13150000000000001</v>
      </c>
      <c r="D78" s="5" t="s">
        <v>32</v>
      </c>
      <c r="E78" s="13">
        <v>2089.9267829809282</v>
      </c>
      <c r="F78" s="5">
        <f t="shared" si="0"/>
        <v>274.83</v>
      </c>
      <c r="G78" s="16"/>
    </row>
    <row r="79" spans="1:7" x14ac:dyDescent="0.3">
      <c r="A79" s="11">
        <v>57</v>
      </c>
      <c r="B79" s="12" t="s">
        <v>55</v>
      </c>
      <c r="C79" s="5">
        <v>1.173</v>
      </c>
      <c r="D79" s="5" t="s">
        <v>56</v>
      </c>
      <c r="E79" s="13">
        <v>216.50917654622248</v>
      </c>
      <c r="F79" s="5">
        <f t="shared" si="0"/>
        <v>253.97</v>
      </c>
      <c r="G79" s="16"/>
    </row>
    <row r="80" spans="1:7" ht="37.5" x14ac:dyDescent="0.3">
      <c r="A80" s="11">
        <v>58</v>
      </c>
      <c r="B80" s="12" t="s">
        <v>106</v>
      </c>
      <c r="C80" s="5">
        <v>5.933985E-2</v>
      </c>
      <c r="D80" s="5" t="s">
        <v>13</v>
      </c>
      <c r="E80" s="13">
        <v>3409.794473381532</v>
      </c>
      <c r="F80" s="5">
        <f t="shared" si="0"/>
        <v>202.34</v>
      </c>
      <c r="G80" s="16"/>
    </row>
    <row r="81" spans="1:7" x14ac:dyDescent="0.3">
      <c r="A81" s="11">
        <v>59</v>
      </c>
      <c r="B81" s="12" t="s">
        <v>57</v>
      </c>
      <c r="C81" s="5">
        <v>2</v>
      </c>
      <c r="D81" s="5" t="s">
        <v>30</v>
      </c>
      <c r="E81" s="13">
        <v>86.124649743429615</v>
      </c>
      <c r="F81" s="5">
        <f t="shared" si="0"/>
        <v>172.25</v>
      </c>
      <c r="G81" s="16"/>
    </row>
    <row r="82" spans="1:7" ht="56.25" x14ac:dyDescent="0.3">
      <c r="A82" s="11">
        <v>60</v>
      </c>
      <c r="B82" s="12" t="s">
        <v>107</v>
      </c>
      <c r="C82" s="5">
        <v>2.5000000000000001E-2</v>
      </c>
      <c r="D82" s="5" t="s">
        <v>58</v>
      </c>
      <c r="E82" s="13">
        <v>5764.1077434728049</v>
      </c>
      <c r="F82" s="5">
        <f t="shared" si="0"/>
        <v>144.1</v>
      </c>
      <c r="G82" s="16"/>
    </row>
    <row r="83" spans="1:7" x14ac:dyDescent="0.3">
      <c r="A83" s="11">
        <v>61</v>
      </c>
      <c r="B83" s="12" t="s">
        <v>59</v>
      </c>
      <c r="C83" s="5">
        <v>6.13E-3</v>
      </c>
      <c r="D83" s="5" t="s">
        <v>20</v>
      </c>
      <c r="E83" s="13">
        <v>21457.178487602545</v>
      </c>
      <c r="F83" s="5">
        <f t="shared" si="0"/>
        <v>131.53</v>
      </c>
      <c r="G83" s="16"/>
    </row>
    <row r="84" spans="1:7" x14ac:dyDescent="0.3">
      <c r="A84" s="11">
        <v>62</v>
      </c>
      <c r="B84" s="12" t="s">
        <v>60</v>
      </c>
      <c r="C84" s="5">
        <v>3.4128150000000003E-2</v>
      </c>
      <c r="D84" s="5" t="s">
        <v>32</v>
      </c>
      <c r="E84" s="13">
        <v>3816.5657861129657</v>
      </c>
      <c r="F84" s="5">
        <f t="shared" si="0"/>
        <v>130.25</v>
      </c>
      <c r="G84" s="16"/>
    </row>
    <row r="85" spans="1:7" x14ac:dyDescent="0.3">
      <c r="A85" s="11">
        <v>63</v>
      </c>
      <c r="B85" s="12" t="s">
        <v>61</v>
      </c>
      <c r="C85" s="5">
        <v>1</v>
      </c>
      <c r="D85" s="5" t="s">
        <v>30</v>
      </c>
      <c r="E85" s="13">
        <v>125.16485106076681</v>
      </c>
      <c r="F85" s="5">
        <f t="shared" si="0"/>
        <v>125.16</v>
      </c>
      <c r="G85" s="16"/>
    </row>
    <row r="86" spans="1:7" ht="37.5" x14ac:dyDescent="0.3">
      <c r="A86" s="11">
        <v>64</v>
      </c>
      <c r="B86" s="12" t="s">
        <v>108</v>
      </c>
      <c r="C86" s="5">
        <v>6.1171499999999997E-2</v>
      </c>
      <c r="D86" s="5" t="s">
        <v>20</v>
      </c>
      <c r="E86" s="13">
        <v>1910.0379264349333</v>
      </c>
      <c r="F86" s="5">
        <f t="shared" si="0"/>
        <v>116.84</v>
      </c>
      <c r="G86" s="16"/>
    </row>
    <row r="87" spans="1:7" x14ac:dyDescent="0.3">
      <c r="A87" s="11">
        <v>65</v>
      </c>
      <c r="B87" s="12" t="s">
        <v>62</v>
      </c>
      <c r="C87" s="5">
        <v>1</v>
      </c>
      <c r="D87" s="5" t="s">
        <v>30</v>
      </c>
      <c r="E87" s="13">
        <v>94.342335444878842</v>
      </c>
      <c r="F87" s="5">
        <f t="shared" si="0"/>
        <v>94.34</v>
      </c>
      <c r="G87" s="16"/>
    </row>
    <row r="88" spans="1:7" x14ac:dyDescent="0.3">
      <c r="A88" s="11">
        <v>66</v>
      </c>
      <c r="B88" s="12" t="s">
        <v>63</v>
      </c>
      <c r="C88" s="5">
        <v>4.4955309650000004</v>
      </c>
      <c r="D88" s="5" t="s">
        <v>13</v>
      </c>
      <c r="E88" s="13">
        <v>20.036286946448048</v>
      </c>
      <c r="F88" s="5">
        <f t="shared" ref="F88:F157" si="1">ROUND(C88*E88,2)</f>
        <v>90.07</v>
      </c>
      <c r="G88" s="16"/>
    </row>
    <row r="89" spans="1:7" ht="37.5" x14ac:dyDescent="0.3">
      <c r="A89" s="11">
        <v>67</v>
      </c>
      <c r="B89" s="12" t="s">
        <v>109</v>
      </c>
      <c r="C89" s="5">
        <v>2.3E-3</v>
      </c>
      <c r="D89" s="5" t="s">
        <v>20</v>
      </c>
      <c r="E89" s="13">
        <v>37768.673440414532</v>
      </c>
      <c r="F89" s="5">
        <f t="shared" si="1"/>
        <v>86.87</v>
      </c>
      <c r="G89" s="16"/>
    </row>
    <row r="90" spans="1:7" ht="37.5" x14ac:dyDescent="0.3">
      <c r="A90" s="11">
        <v>68</v>
      </c>
      <c r="B90" s="12" t="s">
        <v>110</v>
      </c>
      <c r="C90" s="5">
        <v>2.6513550000000002E-3</v>
      </c>
      <c r="D90" s="5" t="s">
        <v>20</v>
      </c>
      <c r="E90" s="13">
        <v>24022.905143207085</v>
      </c>
      <c r="F90" s="5">
        <f t="shared" si="1"/>
        <v>63.69</v>
      </c>
      <c r="G90" s="16"/>
    </row>
    <row r="91" spans="1:7" x14ac:dyDescent="0.3">
      <c r="A91" s="11">
        <v>69</v>
      </c>
      <c r="B91" s="12" t="s">
        <v>111</v>
      </c>
      <c r="C91" s="5">
        <v>0.18360000000000001</v>
      </c>
      <c r="D91" s="5" t="s">
        <v>37</v>
      </c>
      <c r="E91" s="13">
        <v>322.43886177917494</v>
      </c>
      <c r="F91" s="5">
        <f t="shared" si="1"/>
        <v>59.2</v>
      </c>
      <c r="G91" s="16"/>
    </row>
    <row r="92" spans="1:7" x14ac:dyDescent="0.3">
      <c r="A92" s="11">
        <v>70</v>
      </c>
      <c r="B92" s="12" t="s">
        <v>112</v>
      </c>
      <c r="C92" s="5">
        <v>2.8281119999999998E-3</v>
      </c>
      <c r="D92" s="5" t="s">
        <v>20</v>
      </c>
      <c r="E92" s="13">
        <v>16204.830218305224</v>
      </c>
      <c r="F92" s="5">
        <f t="shared" si="1"/>
        <v>45.83</v>
      </c>
      <c r="G92" s="16"/>
    </row>
    <row r="93" spans="1:7" ht="37.5" x14ac:dyDescent="0.3">
      <c r="A93" s="11">
        <v>71</v>
      </c>
      <c r="B93" s="12" t="s">
        <v>117</v>
      </c>
      <c r="C93" s="5">
        <v>2.3483430000000001E-3</v>
      </c>
      <c r="D93" s="5" t="s">
        <v>20</v>
      </c>
      <c r="E93" s="13">
        <v>17155.628842433805</v>
      </c>
      <c r="F93" s="5">
        <f t="shared" si="1"/>
        <v>40.29</v>
      </c>
      <c r="G93" s="16"/>
    </row>
    <row r="94" spans="1:7" x14ac:dyDescent="0.3">
      <c r="A94" s="11">
        <v>72</v>
      </c>
      <c r="B94" s="12" t="s">
        <v>118</v>
      </c>
      <c r="C94" s="5">
        <v>8.1600000000000006E-2</v>
      </c>
      <c r="D94" s="5" t="s">
        <v>37</v>
      </c>
      <c r="E94" s="13">
        <v>487.04034522629348</v>
      </c>
      <c r="F94" s="5">
        <f t="shared" si="1"/>
        <v>39.74</v>
      </c>
      <c r="G94" s="16"/>
    </row>
    <row r="95" spans="1:7" x14ac:dyDescent="0.3">
      <c r="A95" s="11">
        <v>73</v>
      </c>
      <c r="B95" s="12" t="s">
        <v>64</v>
      </c>
      <c r="C95" s="5">
        <v>0.01</v>
      </c>
      <c r="D95" s="5" t="s">
        <v>37</v>
      </c>
      <c r="E95" s="13">
        <v>3790.8720974524545</v>
      </c>
      <c r="F95" s="5">
        <f t="shared" si="1"/>
        <v>37.909999999999997</v>
      </c>
      <c r="G95" s="16"/>
    </row>
    <row r="96" spans="1:7" x14ac:dyDescent="0.3">
      <c r="A96" s="11">
        <v>74</v>
      </c>
      <c r="B96" s="12" t="s">
        <v>65</v>
      </c>
      <c r="C96" s="5">
        <v>1.6739999999999999</v>
      </c>
      <c r="D96" s="5" t="s">
        <v>29</v>
      </c>
      <c r="E96" s="13">
        <v>19.458158304135033</v>
      </c>
      <c r="F96" s="5">
        <f t="shared" si="1"/>
        <v>32.57</v>
      </c>
      <c r="G96" s="16"/>
    </row>
    <row r="97" spans="1:7" x14ac:dyDescent="0.3">
      <c r="A97" s="11">
        <v>75</v>
      </c>
      <c r="B97" s="12" t="s">
        <v>66</v>
      </c>
      <c r="C97" s="5">
        <v>0.30599999999999999</v>
      </c>
      <c r="D97" s="5" t="s">
        <v>37</v>
      </c>
      <c r="E97" s="13">
        <v>59.596804041866918</v>
      </c>
      <c r="F97" s="5">
        <f t="shared" si="1"/>
        <v>18.239999999999998</v>
      </c>
      <c r="G97" s="16"/>
    </row>
    <row r="98" spans="1:7" x14ac:dyDescent="0.3">
      <c r="A98" s="11">
        <v>76</v>
      </c>
      <c r="B98" s="12" t="s">
        <v>67</v>
      </c>
      <c r="C98" s="5">
        <v>1.7000000000000001E-4</v>
      </c>
      <c r="D98" s="5" t="s">
        <v>20</v>
      </c>
      <c r="E98" s="13">
        <v>100759.56337455327</v>
      </c>
      <c r="F98" s="5">
        <f t="shared" si="1"/>
        <v>17.13</v>
      </c>
      <c r="G98" s="16"/>
    </row>
    <row r="99" spans="1:7" ht="37.5" x14ac:dyDescent="0.3">
      <c r="A99" s="11">
        <v>77</v>
      </c>
      <c r="B99" s="12" t="s">
        <v>113</v>
      </c>
      <c r="C99" s="5">
        <v>4.0000000000000003E-5</v>
      </c>
      <c r="D99" s="5" t="s">
        <v>20</v>
      </c>
      <c r="E99" s="13">
        <v>398702.2886808656</v>
      </c>
      <c r="F99" s="5">
        <f t="shared" si="1"/>
        <v>15.95</v>
      </c>
      <c r="G99" s="16"/>
    </row>
    <row r="100" spans="1:7" ht="37.5" x14ac:dyDescent="0.3">
      <c r="A100" s="11">
        <v>78</v>
      </c>
      <c r="B100" s="12" t="s">
        <v>114</v>
      </c>
      <c r="C100" s="5">
        <v>4.1745000000000003E-3</v>
      </c>
      <c r="D100" s="5" t="s">
        <v>13</v>
      </c>
      <c r="E100" s="13">
        <v>3021.0690332708682</v>
      </c>
      <c r="F100" s="5">
        <f t="shared" si="1"/>
        <v>12.61</v>
      </c>
      <c r="G100" s="16"/>
    </row>
    <row r="101" spans="1:7" x14ac:dyDescent="0.3">
      <c r="A101" s="11">
        <v>79</v>
      </c>
      <c r="B101" s="12" t="s">
        <v>68</v>
      </c>
      <c r="C101" s="5">
        <v>1.4999999999999999E-4</v>
      </c>
      <c r="D101" s="5" t="s">
        <v>20</v>
      </c>
      <c r="E101" s="13">
        <v>54784.568590001276</v>
      </c>
      <c r="F101" s="5">
        <f t="shared" si="1"/>
        <v>8.2200000000000006</v>
      </c>
      <c r="G101" s="16"/>
    </row>
    <row r="102" spans="1:7" x14ac:dyDescent="0.3">
      <c r="A102" s="11">
        <v>80</v>
      </c>
      <c r="B102" s="12" t="s">
        <v>69</v>
      </c>
      <c r="C102" s="5">
        <v>2.4000000000000001E-4</v>
      </c>
      <c r="D102" s="5" t="s">
        <v>20</v>
      </c>
      <c r="E102" s="13">
        <v>30730.287579477801</v>
      </c>
      <c r="F102" s="5">
        <f t="shared" si="1"/>
        <v>7.38</v>
      </c>
      <c r="G102" s="16"/>
    </row>
    <row r="103" spans="1:7" x14ac:dyDescent="0.3">
      <c r="A103" s="11">
        <v>81</v>
      </c>
      <c r="B103" s="12" t="s">
        <v>115</v>
      </c>
      <c r="C103" s="5">
        <v>8.7048E-2</v>
      </c>
      <c r="D103" s="5" t="s">
        <v>30</v>
      </c>
      <c r="E103" s="13">
        <v>84.159012359565395</v>
      </c>
      <c r="F103" s="5">
        <f t="shared" si="1"/>
        <v>7.33</v>
      </c>
      <c r="G103" s="16"/>
    </row>
    <row r="104" spans="1:7" x14ac:dyDescent="0.3">
      <c r="A104" s="11">
        <v>82</v>
      </c>
      <c r="B104" s="12" t="s">
        <v>70</v>
      </c>
      <c r="C104" s="5">
        <v>3.1563749999999999E-3</v>
      </c>
      <c r="D104" s="5" t="s">
        <v>20</v>
      </c>
      <c r="E104" s="13">
        <v>1991.2319647574932</v>
      </c>
      <c r="F104" s="5">
        <f t="shared" si="1"/>
        <v>6.29</v>
      </c>
      <c r="G104" s="16"/>
    </row>
    <row r="105" spans="1:7" x14ac:dyDescent="0.3">
      <c r="A105" s="11">
        <v>83</v>
      </c>
      <c r="B105" s="12" t="s">
        <v>71</v>
      </c>
      <c r="C105" s="5">
        <v>1E-4</v>
      </c>
      <c r="D105" s="5" t="s">
        <v>20</v>
      </c>
      <c r="E105" s="13">
        <v>45754.752548772551</v>
      </c>
      <c r="F105" s="5">
        <f t="shared" si="1"/>
        <v>4.58</v>
      </c>
      <c r="G105" s="16"/>
    </row>
    <row r="106" spans="1:7" ht="37.5" x14ac:dyDescent="0.3">
      <c r="A106" s="11">
        <v>84</v>
      </c>
      <c r="B106" s="12" t="s">
        <v>116</v>
      </c>
      <c r="C106" s="5">
        <v>1E-4</v>
      </c>
      <c r="D106" s="5" t="s">
        <v>20</v>
      </c>
      <c r="E106" s="13">
        <v>24363.992783191159</v>
      </c>
      <c r="F106" s="5">
        <f t="shared" si="1"/>
        <v>2.44</v>
      </c>
      <c r="G106" s="16"/>
    </row>
    <row r="107" spans="1:7" x14ac:dyDescent="0.3">
      <c r="A107" s="11">
        <v>85</v>
      </c>
      <c r="B107" s="12" t="s">
        <v>72</v>
      </c>
      <c r="C107" s="5">
        <v>2.64E-2</v>
      </c>
      <c r="D107" s="5" t="s">
        <v>37</v>
      </c>
      <c r="E107" s="13">
        <v>63.817143130751894</v>
      </c>
      <c r="F107" s="5">
        <f t="shared" si="1"/>
        <v>1.68</v>
      </c>
      <c r="G107" s="16"/>
    </row>
    <row r="108" spans="1:7" x14ac:dyDescent="0.3">
      <c r="A108" s="11">
        <v>86</v>
      </c>
      <c r="B108" s="12" t="s">
        <v>73</v>
      </c>
      <c r="C108" s="5">
        <v>8.0000000000000002E-3</v>
      </c>
      <c r="D108" s="5" t="s">
        <v>21</v>
      </c>
      <c r="E108" s="13">
        <v>209.57163283846631</v>
      </c>
      <c r="F108" s="5">
        <f t="shared" si="1"/>
        <v>1.68</v>
      </c>
      <c r="G108" s="16"/>
    </row>
    <row r="109" spans="1:7" x14ac:dyDescent="0.3">
      <c r="A109" s="11">
        <v>87</v>
      </c>
      <c r="B109" s="12" t="s">
        <v>74</v>
      </c>
      <c r="C109" s="5">
        <v>2.0000000000000002E-5</v>
      </c>
      <c r="D109" s="5" t="s">
        <v>20</v>
      </c>
      <c r="E109" s="13">
        <v>44598.495264146528</v>
      </c>
      <c r="F109" s="5">
        <f t="shared" si="1"/>
        <v>0.89</v>
      </c>
      <c r="G109" s="16"/>
    </row>
    <row r="110" spans="1:7" x14ac:dyDescent="0.3">
      <c r="A110" s="11">
        <v>88</v>
      </c>
      <c r="B110" s="12" t="s">
        <v>75</v>
      </c>
      <c r="C110" s="5">
        <v>6.1199999999999997E-2</v>
      </c>
      <c r="D110" s="5" t="s">
        <v>37</v>
      </c>
      <c r="E110" s="13">
        <v>10.662343960372809</v>
      </c>
      <c r="F110" s="5">
        <f t="shared" si="1"/>
        <v>0.65</v>
      </c>
      <c r="G110" s="16"/>
    </row>
    <row r="111" spans="1:7" x14ac:dyDescent="0.3">
      <c r="A111" s="11">
        <v>89</v>
      </c>
      <c r="B111" s="12" t="s">
        <v>76</v>
      </c>
      <c r="C111" s="5">
        <v>2.0000000000000002E-5</v>
      </c>
      <c r="D111" s="5" t="s">
        <v>20</v>
      </c>
      <c r="E111" s="13">
        <v>21060.400541402527</v>
      </c>
      <c r="F111" s="5">
        <f t="shared" si="1"/>
        <v>0.42</v>
      </c>
      <c r="G111" s="16"/>
    </row>
    <row r="112" spans="1:7" x14ac:dyDescent="0.3">
      <c r="A112" s="11">
        <v>90</v>
      </c>
      <c r="B112" s="12" t="s">
        <v>77</v>
      </c>
      <c r="C112" s="5">
        <v>4.6035E-2</v>
      </c>
      <c r="D112" s="5" t="s">
        <v>21</v>
      </c>
      <c r="E112" s="13">
        <v>7.5321903112780806</v>
      </c>
      <c r="F112" s="5">
        <f t="shared" si="1"/>
        <v>0.35</v>
      </c>
      <c r="G112" s="16"/>
    </row>
    <row r="113" spans="1:7" x14ac:dyDescent="0.3">
      <c r="A113" s="11">
        <v>91</v>
      </c>
      <c r="B113" s="12" t="s">
        <v>22</v>
      </c>
      <c r="C113" s="5">
        <v>12.639099999999999</v>
      </c>
      <c r="D113" s="5" t="s">
        <v>23</v>
      </c>
      <c r="E113" s="13">
        <v>1.8913065584239912</v>
      </c>
      <c r="F113" s="5">
        <f t="shared" si="1"/>
        <v>23.9</v>
      </c>
      <c r="G113" s="16"/>
    </row>
    <row r="114" spans="1:7" x14ac:dyDescent="0.3">
      <c r="A114" s="11">
        <v>92</v>
      </c>
      <c r="B114" s="12" t="s">
        <v>78</v>
      </c>
      <c r="C114" s="5">
        <v>25.2</v>
      </c>
      <c r="D114" s="5" t="s">
        <v>13</v>
      </c>
      <c r="E114" s="13">
        <v>5.781286423130106E-2</v>
      </c>
      <c r="F114" s="5">
        <f t="shared" si="1"/>
        <v>1.46</v>
      </c>
      <c r="G114" s="16"/>
    </row>
    <row r="115" spans="1:7" x14ac:dyDescent="0.3">
      <c r="A115" s="11">
        <v>93</v>
      </c>
      <c r="B115" s="12" t="s">
        <v>24</v>
      </c>
      <c r="C115" s="5">
        <v>0.71389999999999998</v>
      </c>
      <c r="D115" s="5" t="s">
        <v>21</v>
      </c>
      <c r="E115" s="13">
        <v>59.084747244389675</v>
      </c>
      <c r="F115" s="5">
        <f t="shared" si="1"/>
        <v>42.18</v>
      </c>
      <c r="G115" s="16"/>
    </row>
    <row r="116" spans="1:7" s="10" customFormat="1" x14ac:dyDescent="0.3">
      <c r="A116" s="11">
        <v>94</v>
      </c>
      <c r="B116" s="12" t="s">
        <v>130</v>
      </c>
      <c r="C116" s="11">
        <v>0.03</v>
      </c>
      <c r="D116" s="11" t="s">
        <v>119</v>
      </c>
      <c r="E116" s="13">
        <v>19019.26781583282</v>
      </c>
      <c r="F116" s="11">
        <f t="shared" si="1"/>
        <v>570.58000000000004</v>
      </c>
      <c r="G116" s="16"/>
    </row>
    <row r="117" spans="1:7" s="10" customFormat="1" x14ac:dyDescent="0.3">
      <c r="A117" s="11">
        <v>95</v>
      </c>
      <c r="B117" s="12" t="s">
        <v>120</v>
      </c>
      <c r="C117" s="11">
        <v>5.7000000000000002E-2</v>
      </c>
      <c r="D117" s="11" t="s">
        <v>56</v>
      </c>
      <c r="E117" s="13">
        <v>7103.111491933968</v>
      </c>
      <c r="F117" s="11">
        <f t="shared" si="1"/>
        <v>404.88</v>
      </c>
      <c r="G117" s="16"/>
    </row>
    <row r="118" spans="1:7" s="10" customFormat="1" ht="37.5" x14ac:dyDescent="0.3">
      <c r="A118" s="11">
        <v>96</v>
      </c>
      <c r="B118" s="12" t="s">
        <v>131</v>
      </c>
      <c r="C118" s="11">
        <v>0.11</v>
      </c>
      <c r="D118" s="11" t="s">
        <v>121</v>
      </c>
      <c r="E118" s="13">
        <v>15292.229379472325</v>
      </c>
      <c r="F118" s="11">
        <f t="shared" si="1"/>
        <v>1682.15</v>
      </c>
      <c r="G118" s="16"/>
    </row>
    <row r="119" spans="1:7" s="10" customFormat="1" x14ac:dyDescent="0.3">
      <c r="A119" s="11">
        <v>97</v>
      </c>
      <c r="B119" s="12" t="s">
        <v>132</v>
      </c>
      <c r="C119" s="11">
        <v>0.32</v>
      </c>
      <c r="D119" s="11" t="s">
        <v>122</v>
      </c>
      <c r="E119" s="13">
        <v>6345.21787778403</v>
      </c>
      <c r="F119" s="11">
        <f t="shared" si="1"/>
        <v>2030.47</v>
      </c>
      <c r="G119" s="16"/>
    </row>
    <row r="120" spans="1:7" s="10" customFormat="1" ht="37.5" x14ac:dyDescent="0.3">
      <c r="A120" s="11">
        <v>98</v>
      </c>
      <c r="B120" s="12" t="s">
        <v>133</v>
      </c>
      <c r="C120" s="11">
        <v>6.4259999999999998E-2</v>
      </c>
      <c r="D120" s="11" t="s">
        <v>123</v>
      </c>
      <c r="E120" s="13">
        <v>1854.8679359970631</v>
      </c>
      <c r="F120" s="11">
        <f t="shared" si="1"/>
        <v>119.19</v>
      </c>
      <c r="G120" s="16"/>
    </row>
    <row r="121" spans="1:7" s="10" customFormat="1" x14ac:dyDescent="0.3">
      <c r="A121" s="11">
        <v>99</v>
      </c>
      <c r="B121" s="12" t="s">
        <v>19</v>
      </c>
      <c r="C121" s="11">
        <v>6.4260000000000002</v>
      </c>
      <c r="D121" s="11" t="s">
        <v>20</v>
      </c>
      <c r="E121" s="13">
        <v>111.85963330696305</v>
      </c>
      <c r="F121" s="11">
        <f t="shared" si="1"/>
        <v>718.81</v>
      </c>
      <c r="G121" s="16"/>
    </row>
    <row r="122" spans="1:7" s="10" customFormat="1" ht="37.5" x14ac:dyDescent="0.3">
      <c r="A122" s="11">
        <v>100</v>
      </c>
      <c r="B122" s="12" t="s">
        <v>134</v>
      </c>
      <c r="C122" s="10">
        <v>0.27</v>
      </c>
      <c r="D122" s="11" t="s">
        <v>124</v>
      </c>
      <c r="E122" s="13">
        <v>4056.0266697590155</v>
      </c>
      <c r="F122" s="11">
        <f t="shared" si="1"/>
        <v>1095.1300000000001</v>
      </c>
      <c r="G122" s="16"/>
    </row>
    <row r="123" spans="1:7" s="10" customFormat="1" ht="37.5" x14ac:dyDescent="0.3">
      <c r="A123" s="11">
        <v>101</v>
      </c>
      <c r="B123" s="12" t="s">
        <v>135</v>
      </c>
      <c r="C123" s="11">
        <v>0.10929999999999999</v>
      </c>
      <c r="D123" s="11" t="s">
        <v>124</v>
      </c>
      <c r="E123" s="13">
        <v>10795.22269931815</v>
      </c>
      <c r="F123" s="11">
        <f t="shared" si="1"/>
        <v>1179.92</v>
      </c>
      <c r="G123" s="16"/>
    </row>
    <row r="124" spans="1:7" s="10" customFormat="1" x14ac:dyDescent="0.3">
      <c r="A124" s="11">
        <v>102</v>
      </c>
      <c r="B124" s="12" t="s">
        <v>136</v>
      </c>
      <c r="C124" s="11">
        <v>1.6000000000000001E-3</v>
      </c>
      <c r="D124" s="11" t="s">
        <v>119</v>
      </c>
      <c r="E124" s="13">
        <v>20618.503784160272</v>
      </c>
      <c r="F124" s="11">
        <f t="shared" si="1"/>
        <v>32.99</v>
      </c>
      <c r="G124" s="16"/>
    </row>
    <row r="125" spans="1:7" s="10" customFormat="1" ht="37.5" x14ac:dyDescent="0.3">
      <c r="A125" s="11">
        <v>103</v>
      </c>
      <c r="B125" s="12" t="s">
        <v>137</v>
      </c>
      <c r="C125" s="11">
        <v>7.7829999999999996E-2</v>
      </c>
      <c r="D125" s="11" t="s">
        <v>119</v>
      </c>
      <c r="E125" s="13">
        <v>51457.058340382093</v>
      </c>
      <c r="F125" s="11">
        <f t="shared" si="1"/>
        <v>4004.9</v>
      </c>
      <c r="G125" s="16"/>
    </row>
    <row r="126" spans="1:7" s="10" customFormat="1" ht="37.5" x14ac:dyDescent="0.3">
      <c r="A126" s="11">
        <v>104</v>
      </c>
      <c r="B126" s="12" t="s">
        <v>138</v>
      </c>
      <c r="C126" s="11">
        <v>1.9279999999999999E-2</v>
      </c>
      <c r="D126" s="11" t="s">
        <v>20</v>
      </c>
      <c r="E126" s="13">
        <v>10218.828442932081</v>
      </c>
      <c r="F126" s="11">
        <f t="shared" si="1"/>
        <v>197.02</v>
      </c>
      <c r="G126" s="16"/>
    </row>
    <row r="127" spans="1:7" s="10" customFormat="1" ht="93.75" x14ac:dyDescent="0.3">
      <c r="A127" s="11">
        <v>105</v>
      </c>
      <c r="B127" s="12" t="s">
        <v>139</v>
      </c>
      <c r="C127" s="11">
        <v>0.80603999999999998</v>
      </c>
      <c r="D127" s="11" t="s">
        <v>125</v>
      </c>
      <c r="E127" s="13">
        <v>2719.6740540718856</v>
      </c>
      <c r="F127" s="11">
        <f t="shared" si="1"/>
        <v>2192.17</v>
      </c>
      <c r="G127" s="16"/>
    </row>
    <row r="128" spans="1:7" s="10" customFormat="1" ht="37.5" x14ac:dyDescent="0.3">
      <c r="A128" s="11">
        <v>106</v>
      </c>
      <c r="B128" s="12" t="s">
        <v>140</v>
      </c>
      <c r="C128" s="11">
        <v>9.8000000000000004E-2</v>
      </c>
      <c r="D128" s="11" t="s">
        <v>124</v>
      </c>
      <c r="E128" s="13">
        <v>11853.578027858768</v>
      </c>
      <c r="F128" s="11">
        <f t="shared" si="1"/>
        <v>1161.6500000000001</v>
      </c>
      <c r="G128" s="16"/>
    </row>
    <row r="129" spans="1:7" s="10" customFormat="1" x14ac:dyDescent="0.3">
      <c r="A129" s="11">
        <v>107</v>
      </c>
      <c r="B129" s="12" t="s">
        <v>141</v>
      </c>
      <c r="C129" s="11">
        <v>1.9099999999999999E-2</v>
      </c>
      <c r="D129" s="11" t="s">
        <v>119</v>
      </c>
      <c r="E129" s="13">
        <v>20618.503784160272</v>
      </c>
      <c r="F129" s="11">
        <f t="shared" si="1"/>
        <v>393.81</v>
      </c>
      <c r="G129" s="16"/>
    </row>
    <row r="130" spans="1:7" s="10" customFormat="1" ht="37.5" x14ac:dyDescent="0.3">
      <c r="A130" s="11">
        <v>108</v>
      </c>
      <c r="B130" s="12" t="s">
        <v>142</v>
      </c>
      <c r="C130" s="11">
        <v>0.33606000000000003</v>
      </c>
      <c r="D130" s="11" t="s">
        <v>122</v>
      </c>
      <c r="E130" s="13">
        <v>4464.2185271544176</v>
      </c>
      <c r="F130" s="11">
        <f t="shared" si="1"/>
        <v>1500.25</v>
      </c>
      <c r="G130" s="16"/>
    </row>
    <row r="131" spans="1:7" s="10" customFormat="1" ht="37.5" x14ac:dyDescent="0.3">
      <c r="A131" s="11">
        <v>109</v>
      </c>
      <c r="B131" s="12" t="s">
        <v>143</v>
      </c>
      <c r="C131" s="11">
        <v>-0.33606000000000003</v>
      </c>
      <c r="D131" s="11" t="s">
        <v>122</v>
      </c>
      <c r="E131" s="13">
        <v>164.07290868843242</v>
      </c>
      <c r="F131" s="11">
        <f t="shared" si="1"/>
        <v>-55.14</v>
      </c>
      <c r="G131" s="16"/>
    </row>
    <row r="132" spans="1:7" s="10" customFormat="1" x14ac:dyDescent="0.3">
      <c r="A132" s="11">
        <v>110</v>
      </c>
      <c r="B132" s="12" t="s">
        <v>144</v>
      </c>
      <c r="C132" s="11">
        <v>0.99675000000000002</v>
      </c>
      <c r="D132" s="11" t="s">
        <v>122</v>
      </c>
      <c r="E132" s="13">
        <v>1186.7576999983348</v>
      </c>
      <c r="F132" s="11">
        <f t="shared" si="1"/>
        <v>1182.9000000000001</v>
      </c>
      <c r="G132" s="16"/>
    </row>
    <row r="133" spans="1:7" s="10" customFormat="1" ht="37.5" x14ac:dyDescent="0.3">
      <c r="A133" s="11">
        <v>111</v>
      </c>
      <c r="B133" s="12" t="s">
        <v>145</v>
      </c>
      <c r="C133" s="11">
        <v>0.31835999999999998</v>
      </c>
      <c r="D133" s="11" t="s">
        <v>122</v>
      </c>
      <c r="E133" s="13">
        <v>4010.0819606563391</v>
      </c>
      <c r="F133" s="11">
        <f t="shared" si="1"/>
        <v>1276.6500000000001</v>
      </c>
      <c r="G133" s="16"/>
    </row>
    <row r="134" spans="1:7" s="10" customFormat="1" ht="37.5" x14ac:dyDescent="0.3">
      <c r="A134" s="11">
        <v>112</v>
      </c>
      <c r="B134" s="12" t="s">
        <v>146</v>
      </c>
      <c r="C134" s="11">
        <v>0.31835999999999998</v>
      </c>
      <c r="D134" s="11" t="s">
        <v>122</v>
      </c>
      <c r="E134" s="13">
        <v>408.43962681353759</v>
      </c>
      <c r="F134" s="11">
        <f t="shared" si="1"/>
        <v>130.03</v>
      </c>
      <c r="G134" s="16"/>
    </row>
    <row r="135" spans="1:7" s="10" customFormat="1" ht="93.75" x14ac:dyDescent="0.3">
      <c r="A135" s="11">
        <v>113</v>
      </c>
      <c r="B135" s="12" t="s">
        <v>147</v>
      </c>
      <c r="C135" s="11">
        <v>0.31835999999999998</v>
      </c>
      <c r="D135" s="11" t="s">
        <v>125</v>
      </c>
      <c r="E135" s="13">
        <v>2146.5255770633726</v>
      </c>
      <c r="F135" s="11">
        <f t="shared" si="1"/>
        <v>683.37</v>
      </c>
      <c r="G135" s="16"/>
    </row>
    <row r="136" spans="1:7" s="10" customFormat="1" ht="37.5" x14ac:dyDescent="0.3">
      <c r="A136" s="11">
        <v>114</v>
      </c>
      <c r="B136" s="12" t="s">
        <v>148</v>
      </c>
      <c r="C136" s="11">
        <v>0.30880000000000002</v>
      </c>
      <c r="D136" s="11" t="s">
        <v>122</v>
      </c>
      <c r="E136" s="13">
        <v>54837.706871210445</v>
      </c>
      <c r="F136" s="11">
        <f t="shared" si="1"/>
        <v>16933.88</v>
      </c>
      <c r="G136" s="16"/>
    </row>
    <row r="137" spans="1:7" s="10" customFormat="1" ht="56.25" x14ac:dyDescent="0.3">
      <c r="A137" s="11">
        <v>115</v>
      </c>
      <c r="B137" s="12" t="s">
        <v>149</v>
      </c>
      <c r="C137" s="11">
        <v>0.23</v>
      </c>
      <c r="D137" s="11" t="s">
        <v>125</v>
      </c>
      <c r="E137" s="13">
        <v>55545.072042022213</v>
      </c>
      <c r="F137" s="11">
        <f t="shared" si="1"/>
        <v>12775.37</v>
      </c>
      <c r="G137" s="16"/>
    </row>
    <row r="138" spans="1:7" s="10" customFormat="1" x14ac:dyDescent="0.3">
      <c r="A138" s="11">
        <v>116</v>
      </c>
      <c r="B138" s="12" t="s">
        <v>136</v>
      </c>
      <c r="C138" s="11">
        <v>8.3000000000000001E-3</v>
      </c>
      <c r="D138" s="11" t="s">
        <v>119</v>
      </c>
      <c r="E138" s="13">
        <v>20618.503784160272</v>
      </c>
      <c r="F138" s="11">
        <f t="shared" si="1"/>
        <v>171.13</v>
      </c>
      <c r="G138" s="16"/>
    </row>
    <row r="139" spans="1:7" s="10" customFormat="1" ht="37.5" x14ac:dyDescent="0.3">
      <c r="A139" s="11">
        <v>117</v>
      </c>
      <c r="B139" s="12" t="s">
        <v>137</v>
      </c>
      <c r="C139" s="11">
        <v>4.8425000000000003E-2</v>
      </c>
      <c r="D139" s="11" t="s">
        <v>119</v>
      </c>
      <c r="E139" s="13">
        <v>51457.058340382093</v>
      </c>
      <c r="F139" s="11">
        <f t="shared" si="1"/>
        <v>2491.81</v>
      </c>
      <c r="G139" s="16"/>
    </row>
    <row r="140" spans="1:7" s="10" customFormat="1" ht="93.75" x14ac:dyDescent="0.3">
      <c r="A140" s="11">
        <v>118</v>
      </c>
      <c r="B140" s="12" t="s">
        <v>139</v>
      </c>
      <c r="C140" s="11">
        <v>0.56000000000000005</v>
      </c>
      <c r="D140" s="11" t="s">
        <v>125</v>
      </c>
      <c r="E140" s="13">
        <v>2719.6740540718856</v>
      </c>
      <c r="F140" s="11">
        <f t="shared" si="1"/>
        <v>1523.02</v>
      </c>
      <c r="G140" s="16"/>
    </row>
    <row r="141" spans="1:7" s="10" customFormat="1" x14ac:dyDescent="0.3">
      <c r="A141" s="11">
        <v>119</v>
      </c>
      <c r="B141" s="12" t="s">
        <v>150</v>
      </c>
      <c r="C141" s="11">
        <v>7.0400000000000003E-3</v>
      </c>
      <c r="D141" s="11" t="s">
        <v>119</v>
      </c>
      <c r="E141" s="13">
        <v>20618.503784160272</v>
      </c>
      <c r="F141" s="11">
        <f t="shared" si="1"/>
        <v>145.15</v>
      </c>
      <c r="G141" s="16"/>
    </row>
    <row r="142" spans="1:7" s="10" customFormat="1" ht="37.5" x14ac:dyDescent="0.3">
      <c r="A142" s="11">
        <v>120</v>
      </c>
      <c r="B142" s="12" t="s">
        <v>151</v>
      </c>
      <c r="C142" s="11">
        <v>1.6574999999999999E-2</v>
      </c>
      <c r="D142" s="11" t="s">
        <v>122</v>
      </c>
      <c r="E142" s="13">
        <v>4119.3813099759172</v>
      </c>
      <c r="F142" s="11">
        <f t="shared" si="1"/>
        <v>68.28</v>
      </c>
      <c r="G142" s="16"/>
    </row>
    <row r="143" spans="1:7" s="10" customFormat="1" ht="37.5" x14ac:dyDescent="0.3">
      <c r="A143" s="11">
        <v>121</v>
      </c>
      <c r="B143" s="12" t="s">
        <v>152</v>
      </c>
      <c r="C143" s="11">
        <v>-1.6574999999999999E-2</v>
      </c>
      <c r="D143" s="11" t="s">
        <v>122</v>
      </c>
      <c r="E143" s="13">
        <v>142.4921923689482</v>
      </c>
      <c r="F143" s="11">
        <f t="shared" si="1"/>
        <v>-2.36</v>
      </c>
      <c r="G143" s="16"/>
    </row>
    <row r="144" spans="1:7" s="10" customFormat="1" x14ac:dyDescent="0.3">
      <c r="A144" s="11">
        <v>122</v>
      </c>
      <c r="B144" s="12" t="s">
        <v>144</v>
      </c>
      <c r="C144" s="11">
        <v>0.62839999999999996</v>
      </c>
      <c r="D144" s="11" t="s">
        <v>122</v>
      </c>
      <c r="E144" s="13">
        <v>2244.8074462565842</v>
      </c>
      <c r="F144" s="11">
        <f t="shared" si="1"/>
        <v>1410.64</v>
      </c>
      <c r="G144" s="16"/>
    </row>
    <row r="145" spans="1:9" s="10" customFormat="1" ht="37.5" x14ac:dyDescent="0.3">
      <c r="A145" s="11">
        <v>123</v>
      </c>
      <c r="B145" s="12" t="s">
        <v>145</v>
      </c>
      <c r="C145" s="11">
        <v>0.246</v>
      </c>
      <c r="D145" s="11" t="s">
        <v>122</v>
      </c>
      <c r="E145" s="13">
        <v>4010.0819606563391</v>
      </c>
      <c r="F145" s="11">
        <f t="shared" si="1"/>
        <v>986.48</v>
      </c>
      <c r="G145" s="16"/>
    </row>
    <row r="146" spans="1:9" s="10" customFormat="1" ht="37.5" x14ac:dyDescent="0.3">
      <c r="A146" s="11">
        <v>124</v>
      </c>
      <c r="B146" s="12" t="s">
        <v>146</v>
      </c>
      <c r="C146" s="11">
        <v>0.246</v>
      </c>
      <c r="D146" s="11" t="s">
        <v>119</v>
      </c>
      <c r="E146" s="13">
        <v>408.43962681353759</v>
      </c>
      <c r="F146" s="11">
        <f t="shared" si="1"/>
        <v>100.48</v>
      </c>
      <c r="G146" s="16"/>
    </row>
    <row r="147" spans="1:9" s="10" customFormat="1" ht="93.75" x14ac:dyDescent="0.3">
      <c r="A147" s="11">
        <v>125</v>
      </c>
      <c r="B147" s="12" t="s">
        <v>153</v>
      </c>
      <c r="C147" s="11">
        <v>0.56000000000000005</v>
      </c>
      <c r="D147" s="11" t="s">
        <v>125</v>
      </c>
      <c r="E147" s="13">
        <v>2146.5255770633726</v>
      </c>
      <c r="F147" s="11">
        <f t="shared" si="1"/>
        <v>1202.05</v>
      </c>
      <c r="G147" s="16"/>
    </row>
    <row r="148" spans="1:9" s="10" customFormat="1" ht="56.25" x14ac:dyDescent="0.3">
      <c r="A148" s="11">
        <v>126</v>
      </c>
      <c r="B148" s="12" t="s">
        <v>149</v>
      </c>
      <c r="C148" s="11">
        <v>3.44E-2</v>
      </c>
      <c r="D148" s="11" t="s">
        <v>125</v>
      </c>
      <c r="E148" s="13">
        <v>55545.072042022213</v>
      </c>
      <c r="F148" s="11">
        <f t="shared" si="1"/>
        <v>1910.75</v>
      </c>
      <c r="G148" s="16"/>
    </row>
    <row r="149" spans="1:9" s="10" customFormat="1" ht="56.25" x14ac:dyDescent="0.3">
      <c r="A149" s="11">
        <v>127</v>
      </c>
      <c r="B149" s="12" t="s">
        <v>154</v>
      </c>
      <c r="C149" s="11">
        <v>3.91</v>
      </c>
      <c r="D149" s="11" t="s">
        <v>126</v>
      </c>
      <c r="E149" s="13">
        <v>7006.3244982301667</v>
      </c>
      <c r="F149" s="11">
        <f t="shared" si="1"/>
        <v>27394.73</v>
      </c>
      <c r="G149" s="16"/>
    </row>
    <row r="150" spans="1:9" s="10" customFormat="1" x14ac:dyDescent="0.3">
      <c r="A150" s="11">
        <v>128</v>
      </c>
      <c r="B150" s="12" t="s">
        <v>127</v>
      </c>
      <c r="C150" s="11">
        <v>1</v>
      </c>
      <c r="D150" s="11" t="s">
        <v>30</v>
      </c>
      <c r="E150" s="13">
        <v>434.34804896976482</v>
      </c>
      <c r="F150" s="11">
        <f t="shared" si="1"/>
        <v>434.35</v>
      </c>
      <c r="G150" s="16"/>
    </row>
    <row r="151" spans="1:9" s="10" customFormat="1" ht="37.5" x14ac:dyDescent="0.3">
      <c r="A151" s="11">
        <v>129</v>
      </c>
      <c r="B151" s="12" t="s">
        <v>155</v>
      </c>
      <c r="C151" s="11">
        <v>1</v>
      </c>
      <c r="D151" s="11" t="s">
        <v>30</v>
      </c>
      <c r="E151" s="13">
        <v>469.22572406244825</v>
      </c>
      <c r="F151" s="11">
        <f t="shared" si="1"/>
        <v>469.23</v>
      </c>
      <c r="G151" s="16"/>
    </row>
    <row r="152" spans="1:9" s="10" customFormat="1" ht="37.5" x14ac:dyDescent="0.3">
      <c r="A152" s="11">
        <v>130</v>
      </c>
      <c r="B152" s="12" t="s">
        <v>156</v>
      </c>
      <c r="C152" s="11">
        <v>2</v>
      </c>
      <c r="D152" s="11" t="s">
        <v>30</v>
      </c>
      <c r="E152" s="13">
        <v>874.70037683898045</v>
      </c>
      <c r="F152" s="11">
        <f t="shared" si="1"/>
        <v>1749.4</v>
      </c>
      <c r="G152" s="16"/>
    </row>
    <row r="153" spans="1:9" s="10" customFormat="1" ht="56.25" x14ac:dyDescent="0.3">
      <c r="A153" s="11">
        <v>131</v>
      </c>
      <c r="B153" s="12" t="s">
        <v>157</v>
      </c>
      <c r="C153" s="11">
        <v>10</v>
      </c>
      <c r="D153" s="11" t="s">
        <v>30</v>
      </c>
      <c r="E153" s="13">
        <v>171.8611273984491</v>
      </c>
      <c r="F153" s="11">
        <f t="shared" si="1"/>
        <v>1718.61</v>
      </c>
      <c r="G153" s="16"/>
    </row>
    <row r="154" spans="1:9" s="10" customFormat="1" ht="56.25" x14ac:dyDescent="0.3">
      <c r="A154" s="11">
        <v>132</v>
      </c>
      <c r="B154" s="12" t="s">
        <v>158</v>
      </c>
      <c r="C154" s="11">
        <v>3</v>
      </c>
      <c r="D154" s="11" t="s">
        <v>30</v>
      </c>
      <c r="E154" s="13">
        <v>306.85416537853706</v>
      </c>
      <c r="F154" s="11">
        <f t="shared" si="1"/>
        <v>920.56</v>
      </c>
      <c r="G154" s="16"/>
    </row>
    <row r="155" spans="1:9" s="10" customFormat="1" ht="56.25" x14ac:dyDescent="0.3">
      <c r="A155" s="11">
        <v>133</v>
      </c>
      <c r="B155" s="12" t="s">
        <v>159</v>
      </c>
      <c r="C155" s="11">
        <v>8.3699999999999997E-2</v>
      </c>
      <c r="D155" s="11" t="s">
        <v>122</v>
      </c>
      <c r="E155" s="13">
        <v>12824.421197914402</v>
      </c>
      <c r="F155" s="11">
        <f t="shared" si="1"/>
        <v>1073.4000000000001</v>
      </c>
      <c r="G155" s="16"/>
    </row>
    <row r="156" spans="1:9" s="10" customFormat="1" x14ac:dyDescent="0.3">
      <c r="A156" s="11">
        <v>134</v>
      </c>
      <c r="B156" s="12" t="s">
        <v>128</v>
      </c>
      <c r="C156" s="11">
        <v>2</v>
      </c>
      <c r="D156" s="11" t="s">
        <v>129</v>
      </c>
      <c r="E156" s="13">
        <v>159.80301571592062</v>
      </c>
      <c r="F156" s="11">
        <f t="shared" si="1"/>
        <v>319.61</v>
      </c>
      <c r="G156" s="16"/>
    </row>
    <row r="157" spans="1:9" s="10" customFormat="1" x14ac:dyDescent="0.3">
      <c r="A157" s="11">
        <v>135</v>
      </c>
      <c r="B157" s="12" t="s">
        <v>160</v>
      </c>
      <c r="C157" s="11">
        <v>0.40781000000000001</v>
      </c>
      <c r="D157" s="11" t="s">
        <v>56</v>
      </c>
      <c r="E157" s="13">
        <v>5929.3369094458631</v>
      </c>
      <c r="F157" s="11">
        <f t="shared" si="1"/>
        <v>2418.04</v>
      </c>
      <c r="G157" s="16"/>
    </row>
    <row r="158" spans="1:9" s="10" customFormat="1" x14ac:dyDescent="0.3">
      <c r="A158" s="11">
        <v>136</v>
      </c>
      <c r="B158" s="12" t="s">
        <v>162</v>
      </c>
      <c r="C158" s="11">
        <v>0.56253869999999995</v>
      </c>
      <c r="D158" s="11" t="s">
        <v>161</v>
      </c>
      <c r="E158" s="13">
        <v>76927.45</v>
      </c>
      <c r="F158" s="18">
        <f>C158*E158</f>
        <v>43274.667717314995</v>
      </c>
      <c r="G158" s="16"/>
    </row>
    <row r="159" spans="1:9" s="10" customFormat="1" x14ac:dyDescent="0.3">
      <c r="A159" s="11"/>
      <c r="B159" s="12" t="s">
        <v>167</v>
      </c>
      <c r="C159" s="11"/>
      <c r="D159" s="11"/>
      <c r="E159" s="13"/>
      <c r="F159" s="18">
        <f>SUM(F23:F158)</f>
        <v>712430.32771731494</v>
      </c>
      <c r="G159" s="16"/>
    </row>
    <row r="160" spans="1:9" s="10" customFormat="1" ht="56.25" x14ac:dyDescent="0.3">
      <c r="A160" s="11">
        <v>137</v>
      </c>
      <c r="B160" s="12" t="s">
        <v>163</v>
      </c>
      <c r="C160" s="11">
        <v>2.5</v>
      </c>
      <c r="D160" s="11" t="s">
        <v>165</v>
      </c>
      <c r="E160" s="13">
        <v>712430.33033877006</v>
      </c>
      <c r="F160" s="13">
        <f>ROUND(E160*C160%,2)</f>
        <v>17810.759999999998</v>
      </c>
      <c r="G160" s="16"/>
      <c r="I160" s="17"/>
    </row>
    <row r="161" spans="1:7" s="10" customFormat="1" x14ac:dyDescent="0.3">
      <c r="A161" s="11">
        <v>138</v>
      </c>
      <c r="B161" s="12" t="s">
        <v>164</v>
      </c>
      <c r="C161" s="11">
        <v>6.8</v>
      </c>
      <c r="D161" s="11" t="s">
        <v>165</v>
      </c>
      <c r="E161" s="13">
        <f>F159+F160</f>
        <v>730241.08771731495</v>
      </c>
      <c r="F161" s="13">
        <f>ROUND(E161*C161%,2)</f>
        <v>49656.39</v>
      </c>
      <c r="G161" s="16"/>
    </row>
    <row r="162" spans="1:7" s="10" customFormat="1" x14ac:dyDescent="0.3">
      <c r="A162" s="11">
        <v>139</v>
      </c>
      <c r="B162" s="12" t="s">
        <v>166</v>
      </c>
      <c r="C162" s="11">
        <v>1.23</v>
      </c>
      <c r="D162" s="11" t="s">
        <v>165</v>
      </c>
      <c r="E162" s="13">
        <f>F159+F160+F161</f>
        <v>779897.47771731496</v>
      </c>
      <c r="F162" s="13">
        <f>ROUND(E162*C162%,2)</f>
        <v>9592.74</v>
      </c>
      <c r="G162" s="16"/>
    </row>
    <row r="163" spans="1:7" s="10" customFormat="1" x14ac:dyDescent="0.3">
      <c r="A163" s="11"/>
      <c r="B163" s="12" t="s">
        <v>169</v>
      </c>
      <c r="C163" s="11">
        <v>5</v>
      </c>
      <c r="D163" s="11" t="s">
        <v>165</v>
      </c>
      <c r="E163" s="13">
        <f>SUM(F159:F162)</f>
        <v>789490.21771731495</v>
      </c>
      <c r="F163" s="13">
        <f>E163*C163%</f>
        <v>39474.510885865748</v>
      </c>
      <c r="G163" s="16"/>
    </row>
    <row r="164" spans="1:7" x14ac:dyDescent="0.3">
      <c r="A164" s="32" t="s">
        <v>10</v>
      </c>
      <c r="B164" s="33"/>
      <c r="C164" s="33"/>
      <c r="D164" s="33"/>
      <c r="E164" s="34"/>
      <c r="F164" s="6">
        <f>SUM(F23:F158,F160:F163)</f>
        <v>828964.72860318073</v>
      </c>
    </row>
    <row r="165" spans="1:7" ht="19.5" customHeight="1" x14ac:dyDescent="0.3">
      <c r="A165" s="35" t="s">
        <v>8</v>
      </c>
      <c r="B165" s="36"/>
      <c r="C165" s="36"/>
      <c r="D165" s="36"/>
      <c r="E165" s="37"/>
      <c r="F165" s="6">
        <f>F166-F164</f>
        <v>165792.94572063605</v>
      </c>
    </row>
    <row r="166" spans="1:7" x14ac:dyDescent="0.3">
      <c r="A166" s="32" t="s">
        <v>9</v>
      </c>
      <c r="B166" s="33"/>
      <c r="C166" s="33"/>
      <c r="D166" s="33"/>
      <c r="E166" s="34"/>
      <c r="F166" s="6">
        <f>F164*1.2</f>
        <v>994757.67432381678</v>
      </c>
      <c r="G166" s="16"/>
    </row>
    <row r="167" spans="1:7" x14ac:dyDescent="0.3">
      <c r="A167" s="7"/>
      <c r="B167" s="8"/>
      <c r="C167" s="8"/>
      <c r="D167" s="8"/>
      <c r="E167" s="8"/>
      <c r="F167" s="7"/>
    </row>
    <row r="168" spans="1:7" ht="25.5" x14ac:dyDescent="0.3">
      <c r="A168" s="30" t="s">
        <v>168</v>
      </c>
      <c r="B168" s="31"/>
      <c r="C168" s="31"/>
      <c r="D168" s="31"/>
      <c r="E168" s="31"/>
      <c r="F168" s="31"/>
      <c r="G168" s="16"/>
    </row>
    <row r="169" spans="1:7" x14ac:dyDescent="0.3">
      <c r="D169" s="16"/>
      <c r="E169" s="19"/>
    </row>
  </sheetData>
  <mergeCells count="12">
    <mergeCell ref="A168:F168"/>
    <mergeCell ref="A164:E164"/>
    <mergeCell ref="A165:E165"/>
    <mergeCell ref="A166:E166"/>
    <mergeCell ref="A8:F18"/>
    <mergeCell ref="A20:F20"/>
    <mergeCell ref="A21:F21"/>
    <mergeCell ref="A7:F7"/>
    <mergeCell ref="A19:F19"/>
    <mergeCell ref="A1:A6"/>
    <mergeCell ref="F1:F6"/>
    <mergeCell ref="B1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2020-06-12T08:03:10Z</dcterms:modified>
</cp:coreProperties>
</file>