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0400" windowHeight="820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6" i="2" s="1"/>
  <c r="F14" i="2"/>
  <c r="F13" i="2"/>
  <c r="F12" i="2"/>
  <c r="F11" i="2"/>
  <c r="F10" i="2"/>
  <c r="F9" i="2"/>
  <c r="F8" i="2"/>
  <c r="F7" i="2"/>
  <c r="F6" i="2"/>
  <c r="F5" i="2"/>
  <c r="F4" i="2"/>
  <c r="F18" i="2" l="1"/>
  <c r="F17" i="2" s="1"/>
</calcChain>
</file>

<file path=xl/sharedStrings.xml><?xml version="1.0" encoding="utf-8"?>
<sst xmlns="http://schemas.openxmlformats.org/spreadsheetml/2006/main" count="36" uniqueCount="27">
  <si>
    <t>№ 
п/п</t>
  </si>
  <si>
    <t>Ціна за одиницю, грн</t>
  </si>
  <si>
    <t>Вартість, грн.</t>
  </si>
  <si>
    <t>Вид матеріалу / послуги</t>
  </si>
  <si>
    <t>Непередбачені витрати (20%):</t>
  </si>
  <si>
    <t>Бюжет проєкту:</t>
  </si>
  <si>
    <t>Загальна вартість матеріалів/послуг :</t>
  </si>
  <si>
    <t>шт.</t>
  </si>
  <si>
    <t>НВК №130: сучасний кабінет інформатики майбутнім ІТ-фахівцям</t>
  </si>
  <si>
    <t>Одиниця вимірю-вання</t>
  </si>
  <si>
    <t>Необ-хідна 
кількість</t>
  </si>
  <si>
    <t>ліценз.</t>
  </si>
  <si>
    <r>
      <rPr>
        <b/>
        <i/>
        <sz val="12"/>
        <rFont val="Times New Roman"/>
        <family val="1"/>
        <charset val="204"/>
      </rPr>
      <t>Акустична система класу:</t>
    </r>
    <r>
      <rPr>
        <sz val="12"/>
        <rFont val="Times New Roman"/>
        <family val="1"/>
      </rPr>
      <t xml:space="preserve"> кількість каналів 2.0, потужність, Вт загальна: 36 (2x18), 
частотний діапазон, Гц 25-20000.
</t>
    </r>
  </si>
  <si>
    <r>
      <rPr>
        <b/>
        <i/>
        <sz val="12"/>
        <color theme="1"/>
        <rFont val="Times New Roman"/>
        <family val="1"/>
        <charset val="204"/>
      </rPr>
      <t>Багатофункціональний пристрій (принтер/копір/сканер):</t>
    </r>
    <r>
      <rPr>
        <sz val="12"/>
        <color theme="1"/>
        <rFont val="Times New Roman"/>
        <family val="1"/>
        <charset val="204"/>
      </rPr>
      <t xml:space="preserve"> формат А4, лазерний, CANON i-SENSYS MF237w c Wi-Fi, 23 стр/мин, 600х600 т/д (до 1200*1200 т/д., картридж Canon 737 (9435B002).</t>
    </r>
  </si>
  <si>
    <r>
      <rPr>
        <b/>
        <i/>
        <sz val="12"/>
        <color rgb="FF252525"/>
        <rFont val="Times New Roman"/>
        <family val="1"/>
        <charset val="204"/>
      </rPr>
      <t xml:space="preserve">Інтерактивна панель SMART SBID-MX275-V2 + i5-7200U/8G/256G SSD, 
Виробник SMART Technologies (Canada) </t>
    </r>
    <r>
      <rPr>
        <sz val="12"/>
        <color rgb="FF252525"/>
        <rFont val="Times New Roman"/>
        <family val="1"/>
      </rPr>
      <t xml:space="preserve">
Колір рамки  чорно-білий, діагональ 75 "(189,6 см), активна поверхня, см 168,8x96,6, 
співвідношення сторін 16:9, роздільна здатність 4K UHD, число торкань 20 (Win, Mac), 
стилус два пасивних, гарантія 3 роки, габарити 174,6x106,4x10,8 см, вага 64,3 кг, звук 
15 Вт динамік (2 шт.), підключення USB, енергоспоживання 220 Вт (0.5 Вт в режимі 
очікування), роз'єми (ззаду) HDMI вхід (HDCP 2.2) (2 шт.), VGA вхід, RJ45 (2 шт.), USB-
B, USB-A (2 шт.), HDMI вихід (HDCP 1.4), SPDIF оптичний вихід, 3.5 мм аудіо вихід, 3.5 
мм аудіо вхід, OPS-слот, RS232, роз'єми (спереду) HDMI (HDCP 2.2) вхід USB-B, USB-A 
(2 шт.), кріплення VESA 500 х 400, ОС сумісність Windows, MAC, програмне 
забезпечення SMART Learning SuiteSuite OPS комп’ютер intel Core i5 / RAM 8Gb DDR4/ 
SSD 256Gb/Windows 10Pro UA мобільний підлоговий стенд для інтерактивної панелі.</t>
    </r>
  </si>
  <si>
    <r>
      <rPr>
        <b/>
        <i/>
        <sz val="12"/>
        <color rgb="FF252525"/>
        <rFont val="Times New Roman"/>
        <family val="1"/>
        <charset val="204"/>
      </rPr>
      <t xml:space="preserve">Моноблок вчителя: </t>
    </r>
    <r>
      <rPr>
        <sz val="12"/>
        <color rgb="FF252525"/>
        <rFont val="Times New Roman"/>
        <family val="1"/>
        <charset val="204"/>
      </rPr>
      <t xml:space="preserve">екран 22" 1920x1080 FHD/ Intel Core i3-8130U /SSD 256 Gb 
/RAM 8Gb/ Intel® UHD Graphics 620 / Wi-Fi / BT/ 1 x USB 2.0 3 x USB 3.1 (5 Гбит/с) LAN 
(RJ-45) 1 x HDMI / Web cam/Win 10. </t>
    </r>
  </si>
  <si>
    <r>
      <rPr>
        <b/>
        <i/>
        <sz val="12"/>
        <color theme="1"/>
        <rFont val="Times New Roman"/>
        <family val="1"/>
        <charset val="204"/>
      </rPr>
      <t>Моноблок учня: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екран 22" 1920x1080/Intel Pentium J5005 /SSD 128Gb /RAM 4Gb/ 
Intel® UHD Graphics 605 / Wi-Fi / BT/4 x USB 3.1 1 x USB 2.0 1 x HDMI 1 x LAN (RJ45) / 
Web cam/Win 10. </t>
    </r>
  </si>
  <si>
    <r>
      <rPr>
        <b/>
        <i/>
        <sz val="12"/>
        <rFont val="Times New Roman"/>
        <family val="1"/>
        <charset val="204"/>
      </rPr>
      <t xml:space="preserve">Гарнітура (навушники з мікрофоном) Sven AP-945MV: </t>
    </r>
    <r>
      <rPr>
        <sz val="12"/>
        <rFont val="Times New Roman"/>
        <family val="1"/>
      </rPr>
      <t xml:space="preserve">тип навушників – накладні, тип під'єднання – дротові, мікрофон – вбудований, довжина шнура - 1.2 м, імпеданс – 40 Ом, тип кріплення - З наголов'ям, діаметр мембрани Ø 40 мм, опір 32 Ом, частотний діапазон, Гц навушники: 18 – 20 000 / мікрофон: 30 – 16 000, тип роз'єму міні-джек (стерео) Ø 3,5 мм (4 pin), вага 215 г.
</t>
    </r>
  </si>
  <si>
    <t>кмп.</t>
  </si>
  <si>
    <r>
      <rPr>
        <b/>
        <i/>
        <sz val="12"/>
        <color theme="1"/>
        <rFont val="Times New Roman"/>
        <family val="1"/>
        <charset val="204"/>
      </rPr>
      <t>Пакет офісного прикладного програмного забезпечення</t>
    </r>
    <r>
      <rPr>
        <sz val="12"/>
        <color theme="1"/>
        <rFont val="Times New Roman"/>
        <family val="1"/>
        <charset val="204"/>
      </rPr>
      <t xml:space="preserve"> з україномовним 
інтерфейсом </t>
    </r>
    <r>
      <rPr>
        <b/>
        <i/>
        <sz val="12"/>
        <color theme="1"/>
        <rFont val="Times New Roman"/>
        <family val="1"/>
        <charset val="204"/>
      </rPr>
      <t>OfficeStd 2019 UKR OLP NL Acdmc (для навчальних закладів) (021-10606)</t>
    </r>
    <r>
      <rPr>
        <sz val="12"/>
        <color theme="1"/>
        <rFont val="Times New Roman"/>
        <family val="1"/>
        <charset val="204"/>
      </rPr>
      <t xml:space="preserve"> 
До складу пакета Office стандартний 2019 входять: класичні версії додатків Office, встановлені на один ПК з Windows: Outlook, Word, Excel, PowerPoint, OneNote і Publisher;
Веб-версії Word, OneNote, Excel і PowerPoint. Завдяки груповій політиці адміністратори отримують кошти централізованого управління комп'ютерами та обліковими записами користувачів.</t>
    </r>
  </si>
  <si>
    <r>
      <rPr>
        <b/>
        <i/>
        <sz val="12"/>
        <rFont val="Times New Roman"/>
        <family val="1"/>
        <charset val="204"/>
      </rPr>
      <t>Мережеве обладнання для організації локальної комп'ютерної мережі в класі:</t>
    </r>
    <r>
      <rPr>
        <sz val="12"/>
        <rFont val="Times New Roman"/>
        <family val="1"/>
      </rPr>
      <t xml:space="preserve"> Wi-Fi 
роутер, інтерфейси: 4 x LAN 10/100/1000 Мбіт / с, 1 x WAN 10/100/1000 Мбіт / с, 
бездротові можливості: IEEE 802.11ac / a / b / g / n, підтримка протоколів: PPPoE , IPsec, 
L2TP, PPTP, швидкість LAN портів: 1 Гбіт / с, частота роботи Wi-Fi: 2.4 ГГц, 5 ГГц.</t>
    </r>
  </si>
  <si>
    <t>Комплект обладнання для монтажу класу</t>
  </si>
  <si>
    <t>Компьютерный класс All in One з інсталяцією та налаштуванням, який включає:</t>
  </si>
  <si>
    <r>
      <rPr>
        <b/>
        <i/>
        <sz val="12"/>
        <rFont val="Times New Roman"/>
        <family val="1"/>
        <charset val="204"/>
      </rPr>
      <t>Багатофункціональний пристрій</t>
    </r>
    <r>
      <rPr>
        <b/>
        <i/>
        <sz val="12"/>
        <rFont val="Times New Roman"/>
        <family val="1"/>
        <charset val="204"/>
      </rPr>
      <t xml:space="preserve">(принтер/копір/сканер): </t>
    </r>
    <r>
      <rPr>
        <sz val="12"/>
        <rFont val="Times New Roman"/>
        <family val="1"/>
        <charset val="204"/>
      </rPr>
      <t xml:space="preserve">CANON i-SENSYS MF3010 BUNDLE with 2xCRG725 (5252B034AA) принтер-копір-сканер, лазерний, монохромний, 
А4, 18чб.стор/хв., 8000 стор/міс, USB2.0 </t>
    </r>
  </si>
  <si>
    <t>Розрахунок бюджету проекту зроблено на підставі комерційної пропозиції ТОВ "СМАРТ Миколаїв": Україна, 54017, м. Миколаїв, вул. Декабристів, 29,                                                        тел. (050)396-83-40, (098)444-14-70,  e-mail: office@intis.org.ua,     http://intis.com.ua</t>
  </si>
  <si>
    <r>
      <rPr>
        <b/>
        <sz val="12"/>
        <rFont val="Times New Roman"/>
        <family val="1"/>
        <charset val="204"/>
      </rPr>
      <t xml:space="preserve">Планшет Lenovo Tab M10 Plus FHD TB-X606X LTE 4/128GB (ZA5V0111UA) Iron Grey: </t>
    </r>
    <r>
      <rPr>
        <sz val="12"/>
        <rFont val="Times New Roman"/>
        <family val="1"/>
        <charset val="204"/>
      </rPr>
      <t xml:space="preserve">вид екрана – ємнісний / діагональ екрана 10.3", оперативна пам'ять 4 ГБ, вбудована пам'ять 128 ГБ, бездротові можливості 3G (UMTS)/4G (LTE)/ Bluetooth/ Wi-Fi, операційна система Android 9.0, роздільна здатність екрана 1920х1200, навігаційна система ГЛОНАСС + GPS + A-GPS, тип матриці IPS, тилова камера 8 Мп, фронтальна камера 5 Мп, колір Grey, процесор MediaTek Helio P22T (2.3 ГГц), кількість ядер 8, підтримка карт пам'яті microSD, частота оновлення екрану 60 Гц, максимальний обсяг карт пам'яті 256 ГБ, розміри СІМ-карти нано-СІМ, можливість здійснення дзвінків -  є, роз'єми USB Type-C / Роз'єм 3.5 мм/ Слот для SIM-карти, матеріал корпусу Метал, додаткові функції - підтримка OTG, додаткові характеристики - два фронтальні стереофонічні динаміки / підтримка Dolby Atmos / Акселерометр / FM-радіо, батарея літій-полімерна, 5000 мА·год / час роботи до 8.5 годин, розміри 153.3 мм х 244.2 мм х 8.15 мм, вага 460 г, комплектація: планшет / зарядний пристрій / USB-кабель / документація. Гарантія 12 місяців.
</t>
    </r>
  </si>
  <si>
    <t>Розрахунок бюджету проєкту №437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</si>
</sst>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2"/>
      <color rgb="FF252525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252525"/>
      <name val="Times New Roman"/>
      <family val="1"/>
    </font>
    <font>
      <sz val="12"/>
      <color rgb="FF252525"/>
      <name val="Times New Roman"/>
      <family val="1"/>
    </font>
    <font>
      <b/>
      <sz val="12"/>
      <color rgb="FF252525"/>
      <name val="Times New Roman"/>
      <family val="1"/>
      <charset val="204"/>
    </font>
    <font>
      <b/>
      <i/>
      <sz val="12"/>
      <color rgb="FF25252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5" fillId="0" borderId="0" xfId="0" applyFont="1" applyFill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Border="1"/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8" fillId="0" borderId="4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/>
    <xf numFmtId="2" fontId="8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8" fillId="0" borderId="10" xfId="0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2" fontId="8" fillId="0" borderId="1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8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vertical="top" wrapText="1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20" zoomScaleSheetLayoutView="100" workbookViewId="0">
      <selection sqref="A1:F1"/>
    </sheetView>
  </sheetViews>
  <sheetFormatPr defaultColWidth="9.140625" defaultRowHeight="18.75" x14ac:dyDescent="0.3"/>
  <cols>
    <col min="1" max="1" width="4.28515625" style="1" customWidth="1"/>
    <col min="2" max="2" width="88.28515625" style="1" customWidth="1"/>
    <col min="3" max="3" width="10" style="1" customWidth="1"/>
    <col min="4" max="4" width="10.140625" style="1" customWidth="1"/>
    <col min="5" max="5" width="11.85546875" style="1" customWidth="1"/>
    <col min="6" max="6" width="12.7109375" style="1" customWidth="1"/>
    <col min="7" max="16384" width="9.140625" style="1"/>
  </cols>
  <sheetData>
    <row r="1" spans="1:6" s="2" customFormat="1" ht="15.75" x14ac:dyDescent="0.25">
      <c r="A1" s="48" t="s">
        <v>26</v>
      </c>
      <c r="B1" s="48"/>
      <c r="C1" s="48"/>
      <c r="D1" s="48"/>
      <c r="E1" s="48"/>
      <c r="F1" s="48"/>
    </row>
    <row r="2" spans="1:6" s="2" customFormat="1" ht="18.75" customHeight="1" thickBot="1" x14ac:dyDescent="0.3">
      <c r="A2" s="49" t="s">
        <v>8</v>
      </c>
      <c r="B2" s="49"/>
      <c r="C2" s="49"/>
      <c r="D2" s="49"/>
      <c r="E2" s="49"/>
      <c r="F2" s="49"/>
    </row>
    <row r="3" spans="1:6" s="2" customFormat="1" ht="44.25" customHeight="1" thickBot="1" x14ac:dyDescent="0.3">
      <c r="A3" s="3" t="s">
        <v>0</v>
      </c>
      <c r="B3" s="4" t="s">
        <v>3</v>
      </c>
      <c r="C3" s="4" t="s">
        <v>10</v>
      </c>
      <c r="D3" s="4" t="s">
        <v>9</v>
      </c>
      <c r="E3" s="4" t="s">
        <v>1</v>
      </c>
      <c r="F3" s="5" t="s">
        <v>2</v>
      </c>
    </row>
    <row r="4" spans="1:6" s="10" customFormat="1" ht="16.5" customHeight="1" thickBot="1" x14ac:dyDescent="0.3">
      <c r="A4" s="6">
        <v>1</v>
      </c>
      <c r="B4" s="7" t="s">
        <v>22</v>
      </c>
      <c r="C4" s="4">
        <v>1</v>
      </c>
      <c r="D4" s="4" t="s">
        <v>7</v>
      </c>
      <c r="E4" s="8">
        <v>522726</v>
      </c>
      <c r="F4" s="9">
        <f t="shared" ref="F4:F15" si="0">C4*E4</f>
        <v>522726</v>
      </c>
    </row>
    <row r="5" spans="1:6" s="17" customFormat="1" ht="184.5" customHeight="1" x14ac:dyDescent="0.25">
      <c r="A5" s="45"/>
      <c r="B5" s="23" t="s">
        <v>14</v>
      </c>
      <c r="C5" s="24">
        <v>1</v>
      </c>
      <c r="D5" s="24" t="s">
        <v>7</v>
      </c>
      <c r="E5" s="25">
        <v>203000</v>
      </c>
      <c r="F5" s="18">
        <f t="shared" si="0"/>
        <v>203000</v>
      </c>
    </row>
    <row r="6" spans="1:6" s="17" customFormat="1" ht="48.75" customHeight="1" x14ac:dyDescent="0.25">
      <c r="A6" s="46"/>
      <c r="B6" s="19" t="s">
        <v>15</v>
      </c>
      <c r="C6" s="13">
        <v>1</v>
      </c>
      <c r="D6" s="13" t="s">
        <v>7</v>
      </c>
      <c r="E6" s="14">
        <v>21000</v>
      </c>
      <c r="F6" s="26">
        <f t="shared" si="0"/>
        <v>21000</v>
      </c>
    </row>
    <row r="7" spans="1:6" s="17" customFormat="1" ht="45" customHeight="1" x14ac:dyDescent="0.25">
      <c r="A7" s="46"/>
      <c r="B7" s="20" t="s">
        <v>16</v>
      </c>
      <c r="C7" s="13">
        <v>15</v>
      </c>
      <c r="D7" s="13" t="s">
        <v>7</v>
      </c>
      <c r="E7" s="14">
        <v>15400</v>
      </c>
      <c r="F7" s="26">
        <f t="shared" si="0"/>
        <v>231000</v>
      </c>
    </row>
    <row r="8" spans="1:6" s="17" customFormat="1" ht="107.25" customHeight="1" x14ac:dyDescent="0.25">
      <c r="A8" s="46"/>
      <c r="B8" s="21" t="s">
        <v>19</v>
      </c>
      <c r="C8" s="13">
        <v>16</v>
      </c>
      <c r="D8" s="13" t="s">
        <v>11</v>
      </c>
      <c r="E8" s="14">
        <v>2566</v>
      </c>
      <c r="F8" s="26">
        <f t="shared" si="0"/>
        <v>41056</v>
      </c>
    </row>
    <row r="9" spans="1:6" s="17" customFormat="1" ht="44.25" customHeight="1" x14ac:dyDescent="0.25">
      <c r="A9" s="46"/>
      <c r="B9" s="21" t="s">
        <v>13</v>
      </c>
      <c r="C9" s="13">
        <v>1</v>
      </c>
      <c r="D9" s="13" t="s">
        <v>7</v>
      </c>
      <c r="E9" s="14">
        <v>11600</v>
      </c>
      <c r="F9" s="26">
        <f t="shared" si="0"/>
        <v>11600</v>
      </c>
    </row>
    <row r="10" spans="1:6" s="17" customFormat="1" ht="32.25" customHeight="1" x14ac:dyDescent="0.25">
      <c r="A10" s="46"/>
      <c r="B10" s="27" t="s">
        <v>12</v>
      </c>
      <c r="C10" s="11">
        <v>1</v>
      </c>
      <c r="D10" s="11" t="s">
        <v>7</v>
      </c>
      <c r="E10" s="12">
        <v>1500</v>
      </c>
      <c r="F10" s="28">
        <f t="shared" si="0"/>
        <v>1500</v>
      </c>
    </row>
    <row r="11" spans="1:6" s="17" customFormat="1" ht="77.25" customHeight="1" x14ac:dyDescent="0.25">
      <c r="A11" s="46"/>
      <c r="B11" s="22" t="s">
        <v>17</v>
      </c>
      <c r="C11" s="13">
        <v>16</v>
      </c>
      <c r="D11" s="13" t="s">
        <v>7</v>
      </c>
      <c r="E11" s="14">
        <v>520</v>
      </c>
      <c r="F11" s="26">
        <f t="shared" si="0"/>
        <v>8320</v>
      </c>
    </row>
    <row r="12" spans="1:6" s="2" customFormat="1" ht="63" customHeight="1" x14ac:dyDescent="0.25">
      <c r="A12" s="46"/>
      <c r="B12" s="22" t="s">
        <v>20</v>
      </c>
      <c r="C12" s="13">
        <v>1</v>
      </c>
      <c r="D12" s="13" t="s">
        <v>18</v>
      </c>
      <c r="E12" s="14">
        <v>1450</v>
      </c>
      <c r="F12" s="26">
        <f t="shared" si="0"/>
        <v>1450</v>
      </c>
    </row>
    <row r="13" spans="1:6" s="2" customFormat="1" ht="19.5" customHeight="1" thickBot="1" x14ac:dyDescent="0.3">
      <c r="A13" s="47"/>
      <c r="B13" s="32" t="s">
        <v>21</v>
      </c>
      <c r="C13" s="29">
        <v>1</v>
      </c>
      <c r="D13" s="29" t="s">
        <v>18</v>
      </c>
      <c r="E13" s="30">
        <v>3800</v>
      </c>
      <c r="F13" s="31">
        <f t="shared" si="0"/>
        <v>3800</v>
      </c>
    </row>
    <row r="14" spans="1:6" s="2" customFormat="1" ht="203.25" customHeight="1" thickBot="1" x14ac:dyDescent="0.3">
      <c r="A14" s="6">
        <v>2</v>
      </c>
      <c r="B14" s="33" t="s">
        <v>25</v>
      </c>
      <c r="C14" s="34">
        <v>16</v>
      </c>
      <c r="D14" s="34" t="s">
        <v>7</v>
      </c>
      <c r="E14" s="35">
        <v>8000</v>
      </c>
      <c r="F14" s="9">
        <f t="shared" si="0"/>
        <v>128000</v>
      </c>
    </row>
    <row r="15" spans="1:6" s="2" customFormat="1" ht="47.25" customHeight="1" thickBot="1" x14ac:dyDescent="0.3">
      <c r="A15" s="6">
        <v>3</v>
      </c>
      <c r="B15" s="33" t="s">
        <v>23</v>
      </c>
      <c r="C15" s="34">
        <v>1</v>
      </c>
      <c r="D15" s="34" t="s">
        <v>7</v>
      </c>
      <c r="E15" s="35">
        <v>9402</v>
      </c>
      <c r="F15" s="9">
        <f t="shared" si="0"/>
        <v>9402</v>
      </c>
    </row>
    <row r="16" spans="1:6" s="2" customFormat="1" ht="15.75" x14ac:dyDescent="0.25">
      <c r="A16" s="50" t="s">
        <v>6</v>
      </c>
      <c r="B16" s="51"/>
      <c r="C16" s="51"/>
      <c r="D16" s="51"/>
      <c r="E16" s="52"/>
      <c r="F16" s="36">
        <f>F4+F14+F15</f>
        <v>660128</v>
      </c>
    </row>
    <row r="17" spans="1:6" s="2" customFormat="1" ht="19.5" customHeight="1" x14ac:dyDescent="0.25">
      <c r="A17" s="53" t="s">
        <v>4</v>
      </c>
      <c r="B17" s="54"/>
      <c r="C17" s="54"/>
      <c r="D17" s="54"/>
      <c r="E17" s="55"/>
      <c r="F17" s="37">
        <f>F18-F16</f>
        <v>132025.59999999998</v>
      </c>
    </row>
    <row r="18" spans="1:6" s="2" customFormat="1" ht="16.5" thickBot="1" x14ac:dyDescent="0.3">
      <c r="A18" s="42" t="s">
        <v>5</v>
      </c>
      <c r="B18" s="43"/>
      <c r="C18" s="43"/>
      <c r="D18" s="43"/>
      <c r="E18" s="44"/>
      <c r="F18" s="38">
        <f>F16*1.2</f>
        <v>792153.59999999998</v>
      </c>
    </row>
    <row r="19" spans="1:6" s="2" customFormat="1" ht="15.75" x14ac:dyDescent="0.25">
      <c r="A19" s="15"/>
      <c r="B19" s="16"/>
      <c r="C19" s="16"/>
      <c r="D19" s="16"/>
      <c r="E19" s="16"/>
      <c r="F19" s="15"/>
    </row>
    <row r="20" spans="1:6" s="2" customFormat="1" ht="46.5" customHeight="1" x14ac:dyDescent="0.25">
      <c r="A20" s="15"/>
      <c r="B20" s="41" t="s">
        <v>24</v>
      </c>
      <c r="C20" s="41"/>
      <c r="D20" s="39"/>
      <c r="E20" s="39"/>
      <c r="F20" s="39"/>
    </row>
    <row r="21" spans="1:6" s="2" customFormat="1" ht="15.75" x14ac:dyDescent="0.25">
      <c r="B21" s="39"/>
      <c r="C21" s="39"/>
      <c r="D21" s="39"/>
      <c r="E21" s="39"/>
      <c r="F21" s="39"/>
    </row>
    <row r="22" spans="1:6" x14ac:dyDescent="0.3">
      <c r="B22" s="39"/>
      <c r="C22" s="39"/>
      <c r="D22" s="39"/>
      <c r="E22" s="39"/>
      <c r="F22" s="39"/>
    </row>
    <row r="23" spans="1:6" x14ac:dyDescent="0.3">
      <c r="B23" s="39"/>
      <c r="C23" s="39"/>
      <c r="D23" s="39"/>
      <c r="E23" s="39"/>
      <c r="F23" s="39"/>
    </row>
    <row r="25" spans="1:6" x14ac:dyDescent="0.3">
      <c r="B25" s="40"/>
    </row>
  </sheetData>
  <mergeCells count="6">
    <mergeCell ref="A18:E18"/>
    <mergeCell ref="A5:A13"/>
    <mergeCell ref="A1:F1"/>
    <mergeCell ref="A2:F2"/>
    <mergeCell ref="A16:E16"/>
    <mergeCell ref="A17:E17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2020-07-10T10:03:01Z</cp:lastPrinted>
  <dcterms:created xsi:type="dcterms:W3CDTF">2016-09-21T11:18:44Z</dcterms:created>
  <dcterms:modified xsi:type="dcterms:W3CDTF">2020-08-27T07:57:42Z</dcterms:modified>
</cp:coreProperties>
</file>